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astro L1 - L2\L2\Producción\2019_01_31_1704\"/>
    </mc:Choice>
  </mc:AlternateContent>
  <bookViews>
    <workbookView xWindow="4830" yWindow="795" windowWidth="20490" windowHeight="7425" tabRatio="800" activeTab="1"/>
  </bookViews>
  <sheets>
    <sheet name="TAPA" sheetId="15" r:id="rId1"/>
    <sheet name="Operador L2" sheetId="14" r:id="rId2"/>
    <sheet name="4-I" sheetId="3" r:id="rId3"/>
    <sheet name="4-R" sheetId="2" r:id="rId4"/>
  </sheets>
  <definedNames>
    <definedName name="_xlnm.Print_Area" localSheetId="2">'4-I'!$B$2:$I$37</definedName>
    <definedName name="_xlnm.Print_Area" localSheetId="3">'4-R'!$B$2:$I$37</definedName>
    <definedName name="_xlnm.Print_Area" localSheetId="1">'Operador L2'!$B$2:$J$35</definedName>
    <definedName name="_xlnm.Print_Titles" localSheetId="1">'Operador L2'!$31:$31</definedName>
  </definedNames>
  <calcPr calcId="152511"/>
</workbook>
</file>

<file path=xl/calcChain.xml><?xml version="1.0" encoding="utf-8"?>
<calcChain xmlns="http://schemas.openxmlformats.org/spreadsheetml/2006/main">
  <c r="D11" i="2" l="1"/>
  <c r="L4" i="14"/>
  <c r="L4" i="15"/>
  <c r="B4" i="15" s="1"/>
  <c r="L32" i="14"/>
  <c r="L33" i="14"/>
  <c r="I11" i="14"/>
  <c r="D10" i="14"/>
  <c r="M37" i="3"/>
  <c r="N37" i="3"/>
  <c r="O37" i="3"/>
  <c r="P37" i="3"/>
  <c r="L37" i="3"/>
  <c r="P37" i="2"/>
  <c r="N37" i="2"/>
  <c r="L37" i="2"/>
  <c r="D14" i="14"/>
  <c r="D13" i="14"/>
  <c r="E37" i="3"/>
  <c r="E37" i="2"/>
  <c r="D36" i="2"/>
  <c r="D35" i="2"/>
  <c r="D34" i="2"/>
  <c r="D33" i="2"/>
  <c r="D20" i="2"/>
  <c r="D19" i="2"/>
  <c r="D18" i="2"/>
  <c r="D17" i="2"/>
  <c r="D16" i="2"/>
  <c r="D15" i="2"/>
  <c r="D14" i="2"/>
  <c r="D13" i="2"/>
  <c r="D36" i="3"/>
  <c r="D35" i="3"/>
  <c r="D34" i="3"/>
  <c r="D33" i="3"/>
  <c r="D20" i="3"/>
  <c r="D19" i="3"/>
  <c r="D18" i="3"/>
  <c r="D17" i="3"/>
  <c r="D16" i="3"/>
  <c r="D15" i="3"/>
  <c r="D14" i="3"/>
  <c r="D13" i="3"/>
  <c r="B2" i="3"/>
  <c r="B2" i="2"/>
  <c r="C4" i="14" l="1"/>
</calcChain>
</file>

<file path=xl/sharedStrings.xml><?xml version="1.0" encoding="utf-8"?>
<sst xmlns="http://schemas.openxmlformats.org/spreadsheetml/2006/main" count="316" uniqueCount="90">
  <si>
    <t>TIPO</t>
  </si>
  <si>
    <t>POR</t>
  </si>
  <si>
    <t>ESTACIONALIDAD</t>
  </si>
  <si>
    <t>Estival</t>
  </si>
  <si>
    <t>REGIÓN</t>
  </si>
  <si>
    <t>X</t>
  </si>
  <si>
    <t>CORRELATIVO</t>
  </si>
  <si>
    <t>PERÍMETRO</t>
  </si>
  <si>
    <t>CASTRO L2</t>
  </si>
  <si>
    <t>UNIDAD DE NEGOCIO</t>
  </si>
  <si>
    <t>L2</t>
  </si>
  <si>
    <t>FECHA INICIO</t>
  </si>
  <si>
    <t>Realizado por</t>
  </si>
  <si>
    <t>Jose Miguel Sepúlveda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</si>
  <si>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</si>
  <si>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</si>
  <si>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</si>
  <si>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</si>
  <si>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</si>
  <si>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</si>
  <si>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</si>
  <si>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</si>
  <si>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</si>
  <si>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</si>
  <si>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Julio Orlando Hernández López</t>
  </si>
  <si>
    <t>RUT</t>
  </si>
  <si>
    <t>9.444.688-0</t>
  </si>
  <si>
    <t>FOLIO</t>
  </si>
  <si>
    <t>REPRESENTANTE LEGAL</t>
  </si>
  <si>
    <t>ADMINISTRADOR OPERACIONAL</t>
  </si>
  <si>
    <t xml:space="preserve">Andrea Hernández </t>
  </si>
  <si>
    <t>16.158.948-9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</si>
  <si>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</si>
  <si>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</si>
  <si>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</si>
  <si>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</si>
  <si>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</si>
  <si>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</si>
  <si>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</si>
  <si>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</si>
  <si>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</si>
  <si>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</si>
  <si>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</si>
  <si>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KM Antiguos</t>
  </si>
  <si>
    <r>
      <rPr>
        <sz val="11"/>
        <color theme="1"/>
        <rFont val="Calibri"/>
      </rPr>
      <t>Δ</t>
    </r>
    <r>
      <rPr>
        <sz val="7.7"/>
        <color theme="1"/>
        <rFont val="Trebuchet MS"/>
      </rPr>
      <t xml:space="preserve"> KM</t>
    </r>
  </si>
  <si>
    <t>Ida</t>
  </si>
  <si>
    <t>G. Riveros</t>
  </si>
  <si>
    <t>Llau Llao</t>
  </si>
  <si>
    <t>SI</t>
  </si>
  <si>
    <t>Regreso</t>
  </si>
  <si>
    <t>1. Descripción del Servicio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</si>
  <si>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</si>
  <si>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</si>
  <si>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</si>
  <si>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</si>
  <si>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</si>
  <si>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</si>
  <si>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</si>
  <si>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</si>
  <si>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</si>
  <si>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</si>
  <si>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</si>
  <si>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</si>
  <si>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</si>
  <si>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</si>
  <si>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</si>
  <si>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</si>
  <si>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</si>
  <si>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</si>
  <si>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</si>
  <si>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alta</t>
  </si>
  <si>
    <t>09:00-09:59</t>
  </si>
  <si>
    <t>baja</t>
  </si>
  <si>
    <t>10:00-10:59</t>
  </si>
  <si>
    <t>media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</si>
  <si>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</si>
  <si>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</si>
  <si>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</si>
  <si>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</si>
  <si>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</si>
  <si>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</si>
  <si>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</si>
  <si>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</si>
  <si>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</si>
  <si>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</si>
  <si>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</si>
  <si>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</si>
  <si>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</si>
  <si>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</si>
  <si>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ServicioID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</si>
</sst>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1"/>
      <color theme="0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u/>
      <sz val="11"/>
      <color theme="0"/>
      <name val="Trebuchet MS"/>
    </font>
    <font>
      <b/>
      <sz val="12"/>
      <color theme="1"/>
      <name val="Trebuchet MS"/>
    </font>
    <font>
      <sz val="1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Calibri"/>
    </font>
    <font>
      <sz val="7.7"/>
      <color theme="1"/>
      <name val="Trebuchet M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6" fillId="0" borderId="0" xfId="0" applyNumberFormat="1" applyFont="1"/>
    <xf numFmtId="0" fontId="7" fillId="0" borderId="0" xfId="0" applyFont="1"/>
    <xf numFmtId="0" fontId="8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4" fillId="4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11" fillId="0" borderId="0" xfId="0" applyFont="1"/>
    <xf numFmtId="0" fontId="8" fillId="3" borderId="2" xfId="0" applyFont="1" applyFill="1" applyBorder="1" applyAlignment="1"/>
    <xf numFmtId="14" fontId="13" fillId="0" borderId="0" xfId="0" applyNumberFormat="1" applyFont="1"/>
    <xf numFmtId="0" fontId="1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5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FFC000"/>
    <pageSetUpPr fitToPage="1"/>
  </sheetPr>
  <dimension ref="A2:L22"/>
  <sheetViews>
    <sheetView zoomScale="70" zoomScaleNormal="70" workbookViewId="0">
      <selection activeCell="F30" sqref="F30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8" style="5" customWidth="1"/>
    <col min="6" max="6" width="22.85546875" style="5" customWidth="1"/>
    <col min="7" max="7" width="15.140625" style="5" customWidth="1"/>
    <col min="8" max="9" width="15.140625" style="4" customWidth="1"/>
    <col min="10" max="10" width="8.140625" style="4" customWidth="1"/>
    <col min="11" max="11" width="11.42578125" style="4"/>
    <col min="12" max="12" width="12" style="4" bestFit="1" customWidth="1"/>
    <col min="13" max="16384" width="11.42578125" style="4"/>
  </cols>
  <sheetData>
    <row r="2" spans="1:12" x14ac:dyDescent="0.3">
      <c r="B2"/>
      <c r="C2"/>
      <c r="D2"/>
      <c r="E2"/>
      <c r="F2"/>
      <c r="G2"/>
      <c r="H2"/>
      <c r="I2"/>
      <c r="J2"/>
    </row>
    <row r="4" spans="1:12" ht="53.25" customHeight="1" x14ac:dyDescent="0.3">
      <c r="B4" s="45" t="str">
        <f ca="1">+D12&amp;"_"&amp;D13&amp;"_"&amp;D14&amp;"_"&amp;D15&amp;"_"&amp;I12&amp;"_"&amp;YEAR(L4)&amp;"_"&amp;I13</f>
        <v>POR_X_CASTRO L2_L2_Estival_2019_1</v>
      </c>
      <c r="C4" s="45"/>
      <c r="D4" s="45"/>
      <c r="E4" s="45"/>
      <c r="F4" s="45"/>
      <c r="G4" s="45"/>
      <c r="H4" s="45"/>
      <c r="I4" s="45"/>
      <c r="J4" s="45"/>
      <c r="L4" s="6">
        <f ca="1">+TODAY()</f>
        <v>43496</v>
      </c>
    </row>
    <row r="5" spans="1:12" s="1" customFormat="1" ht="15.75" x14ac:dyDescent="0.3">
      <c r="A5" s="7"/>
      <c r="B5"/>
      <c r="C5"/>
      <c r="D5"/>
      <c r="E5"/>
      <c r="F5"/>
      <c r="G5"/>
      <c r="H5"/>
      <c r="I5"/>
      <c r="J5"/>
    </row>
    <row r="6" spans="1:12" s="1" customFormat="1" ht="15.75" x14ac:dyDescent="0.3">
      <c r="A6" s="7"/>
      <c r="B6"/>
      <c r="C6"/>
      <c r="D6"/>
      <c r="E6"/>
      <c r="F6"/>
      <c r="G6"/>
      <c r="H6"/>
      <c r="I6"/>
      <c r="J6"/>
    </row>
    <row r="7" spans="1:12" s="1" customFormat="1" ht="15.75" x14ac:dyDescent="0.3">
      <c r="A7" s="7"/>
      <c r="B7"/>
      <c r="C7"/>
      <c r="D7"/>
      <c r="E7"/>
      <c r="F7"/>
      <c r="G7"/>
      <c r="H7"/>
      <c r="I7"/>
      <c r="J7"/>
    </row>
    <row r="8" spans="1:12" s="1" customFormat="1" ht="15.75" x14ac:dyDescent="0.3">
      <c r="A8" s="7"/>
      <c r="B8"/>
      <c r="C8"/>
      <c r="D8"/>
      <c r="E8"/>
      <c r="F8"/>
      <c r="G8"/>
      <c r="H8"/>
      <c r="I8"/>
      <c r="J8"/>
    </row>
    <row r="9" spans="1:12" s="1" customFormat="1" ht="15.75" x14ac:dyDescent="0.3">
      <c r="A9" s="7"/>
      <c r="B9"/>
      <c r="C9"/>
      <c r="D9"/>
      <c r="E9"/>
      <c r="F9"/>
      <c r="G9"/>
      <c r="H9"/>
      <c r="I9"/>
      <c r="J9"/>
    </row>
    <row r="10" spans="1:12" x14ac:dyDescent="0.3">
      <c r="B10"/>
      <c r="C10"/>
      <c r="D10"/>
      <c r="E10"/>
      <c r="F10"/>
      <c r="G10"/>
      <c r="H10"/>
      <c r="I10"/>
      <c r="J10"/>
    </row>
    <row r="11" spans="1:12" x14ac:dyDescent="0.3">
      <c r="B11"/>
      <c r="C11"/>
      <c r="D11"/>
      <c r="E11"/>
      <c r="F11"/>
      <c r="G11"/>
      <c r="H11"/>
      <c r="I11"/>
      <c r="J11"/>
    </row>
    <row r="12" spans="1:12" x14ac:dyDescent="0.3">
      <c r="B12" s="42" t="s">
        <v>0</v>
      </c>
      <c r="C12" s="42"/>
      <c r="D12" s="43" t="s">
        <v>1</v>
      </c>
      <c r="E12" s="43"/>
      <c r="G12" s="42" t="s">
        <v>2</v>
      </c>
      <c r="H12" s="42"/>
      <c r="I12" s="43" t="s">
        <v>3</v>
      </c>
      <c r="J12" s="43"/>
    </row>
    <row r="13" spans="1:12" x14ac:dyDescent="0.3">
      <c r="B13" s="42" t="s">
        <v>4</v>
      </c>
      <c r="C13" s="42"/>
      <c r="D13" s="43" t="s">
        <v>5</v>
      </c>
      <c r="E13" s="43"/>
      <c r="G13" s="42" t="s">
        <v>6</v>
      </c>
      <c r="H13" s="42"/>
      <c r="I13" s="43">
        <v>1</v>
      </c>
      <c r="J13" s="43"/>
    </row>
    <row r="14" spans="1:12" x14ac:dyDescent="0.3">
      <c r="B14" s="42" t="s">
        <v>7</v>
      </c>
      <c r="C14" s="42"/>
      <c r="D14" s="43" t="s">
        <v>8</v>
      </c>
      <c r="E14" s="43"/>
    </row>
    <row r="15" spans="1:12" x14ac:dyDescent="0.3">
      <c r="B15" s="42" t="s">
        <v>9</v>
      </c>
      <c r="C15" s="42"/>
      <c r="D15" s="43" t="s">
        <v>10</v>
      </c>
      <c r="E15" s="43"/>
    </row>
    <row r="16" spans="1:12" x14ac:dyDescent="0.3">
      <c r="B16" s="10"/>
      <c r="C16" s="10"/>
    </row>
    <row r="17" spans="2:10" x14ac:dyDescent="0.3">
      <c r="B17" s="42" t="s">
        <v>11</v>
      </c>
      <c r="C17" s="42"/>
      <c r="D17" s="11">
        <v>43479</v>
      </c>
      <c r="F17" s="12" t="s">
        <v>12</v>
      </c>
      <c r="G17" s="46" t="s">
        <v>13</v>
      </c>
      <c r="H17" s="46"/>
      <c r="I17" s="46"/>
      <c r="J17" s="46"/>
    </row>
    <row r="18" spans="2:10" x14ac:dyDescent="0.3">
      <c r="B18" s="42" t="s">
        <v>14</v>
      </c>
      <c r="C18" s="42"/>
      <c r="D18" s="11">
        <v>43479</v>
      </c>
      <c r="F18" s="12" t="s">
        <v>15</v>
      </c>
      <c r="G18" s="44"/>
      <c r="H18" s="44"/>
      <c r="I18" s="44"/>
      <c r="J18" s="44"/>
    </row>
    <row r="22" spans="2:10" x14ac:dyDescent="0.3">
      <c r="F22" s="13"/>
    </row>
  </sheetData>
  <mergeCells count="17">
    <mergeCell ref="B4:J4"/>
    <mergeCell ref="G17:J17"/>
    <mergeCell ref="B12:C12"/>
    <mergeCell ref="D12:E12"/>
    <mergeCell ref="G12:H12"/>
    <mergeCell ref="I12:J12"/>
    <mergeCell ref="G18:J18"/>
    <mergeCell ref="B14:C14"/>
    <mergeCell ref="D14:E14"/>
    <mergeCell ref="B15:C15"/>
    <mergeCell ref="D15:E15"/>
    <mergeCell ref="B17:C17"/>
    <mergeCell ref="B18:C18"/>
    <mergeCell ref="B13:C13"/>
    <mergeCell ref="D13:E13"/>
    <mergeCell ref="G13:H13"/>
    <mergeCell ref="I13:J13"/>
  </mergeCells>
  <conditionalFormatting sqref="D17:D18">
    <cfRule type="expression" dxfId="149" priority="2">
      <formula>D17=""</formula>
    </cfRule>
  </conditionalFormatting>
  <conditionalFormatting sqref="G18:J18">
    <cfRule type="expression" dxfId="148" priority="9">
      <formula>G18=""</formula>
    </cfRule>
  </conditionalFormatting>
  <conditionalFormatting sqref="G17:J17">
    <cfRule type="expression" dxfId="147" priority="12">
      <formula>G17=""</formula>
    </cfRule>
  </conditionalFormatting>
  <conditionalFormatting sqref="I13:J13">
    <cfRule type="expression" dxfId="146" priority="20">
      <formula>I13=""</formula>
    </cfRule>
  </conditionalFormatting>
  <conditionalFormatting sqref="I12:J12">
    <cfRule type="expression" dxfId="145" priority="25">
      <formula>I12=""</formula>
    </cfRule>
  </conditionalFormatting>
  <conditionalFormatting sqref="D15:E15">
    <cfRule type="expression" dxfId="144" priority="28">
      <formula>D15=""</formula>
    </cfRule>
  </conditionalFormatting>
  <conditionalFormatting sqref="D14:E14">
    <cfRule type="expression" dxfId="143" priority="31">
      <formula>D14=""</formula>
    </cfRule>
  </conditionalFormatting>
  <conditionalFormatting sqref="D13:E13">
    <cfRule type="expression" dxfId="142" priority="33">
      <formula>D13=""</formula>
    </cfRule>
  </conditionalFormatting>
  <conditionalFormatting sqref="D12:E12">
    <cfRule type="expression" dxfId="141" priority="3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16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C000"/>
    <pageSetUpPr fitToPage="1"/>
  </sheetPr>
  <dimension ref="A1:L33"/>
  <sheetViews>
    <sheetView tabSelected="1" zoomScale="70" zoomScaleNormal="70" workbookViewId="0">
      <selection activeCell="O31" sqref="O31"/>
    </sheetView>
  </sheetViews>
  <sheetFormatPr baseColWidth="10" defaultRowHeight="16.5" x14ac:dyDescent="0.3"/>
  <cols>
    <col min="1" max="1" width="3.28515625" customWidth="1"/>
    <col min="2" max="3" width="20" style="5" customWidth="1"/>
    <col min="4" max="4" width="20" style="14" customWidth="1"/>
    <col min="5" max="8" width="15.140625" style="5" customWidth="1"/>
    <col min="9" max="9" width="16.140625" style="5" bestFit="1" customWidth="1"/>
    <col min="10" max="10" width="16" style="4" customWidth="1"/>
    <col min="11" max="11" width="11.42578125" style="4" hidden="1" customWidth="1"/>
    <col min="12" max="12" width="12" style="4" hidden="1" customWidth="1"/>
    <col min="13" max="16384" width="11.42578125" style="4"/>
  </cols>
  <sheetData>
    <row r="1" spans="1:12" x14ac:dyDescent="0.3">
      <c r="B1" s="4"/>
      <c r="D1" s="5"/>
      <c r="H1" s="4"/>
      <c r="I1" s="4"/>
    </row>
    <row r="2" spans="1:12" ht="21" x14ac:dyDescent="0.35">
      <c r="B2" s="55" t="s">
        <v>16</v>
      </c>
      <c r="C2" s="55"/>
      <c r="D2" s="55"/>
      <c r="E2" s="55"/>
      <c r="F2" s="55"/>
      <c r="G2" s="55"/>
      <c r="H2" s="55"/>
      <c r="I2" s="55"/>
      <c r="J2" s="55"/>
    </row>
    <row r="4" spans="1:12" s="2" customFormat="1" ht="18.75" x14ac:dyDescent="0.3">
      <c r="A4" s="15"/>
      <c r="B4" s="16" t="s">
        <v>17</v>
      </c>
      <c r="C4" s="56" t="str">
        <f ca="1">+D8&amp;"_"&amp;D9&amp;"_"&amp;D10&amp;"_"&amp;D11&amp;"_"&amp;I8&amp;"_"&amp;YEAR(L4)&amp;"_"&amp;I11</f>
        <v>POR_X_CASTRO L2_L2_Estival_2019_1</v>
      </c>
      <c r="D4" s="56"/>
      <c r="E4" s="56"/>
      <c r="F4" s="56"/>
      <c r="G4" s="56"/>
      <c r="H4" s="56"/>
      <c r="I4" s="56"/>
      <c r="J4" s="56"/>
      <c r="L4" s="17">
        <f ca="1">+TODAY()</f>
        <v>43496</v>
      </c>
    </row>
    <row r="5" spans="1:12" x14ac:dyDescent="0.3">
      <c r="B5" s="4"/>
      <c r="D5" s="5"/>
      <c r="H5" s="4"/>
      <c r="I5" s="4"/>
    </row>
    <row r="6" spans="1:12" ht="18" x14ac:dyDescent="0.35">
      <c r="B6" s="18" t="s">
        <v>18</v>
      </c>
      <c r="D6" s="5"/>
      <c r="H6" s="4"/>
      <c r="I6" s="4"/>
    </row>
    <row r="7" spans="1:12" ht="9" customHeight="1" x14ac:dyDescent="0.35">
      <c r="B7" s="18"/>
      <c r="D7" s="5"/>
      <c r="H7" s="4"/>
      <c r="I7" s="4"/>
    </row>
    <row r="8" spans="1:12" x14ac:dyDescent="0.3">
      <c r="B8" s="42" t="s">
        <v>0</v>
      </c>
      <c r="C8" s="42"/>
      <c r="D8" s="43" t="s">
        <v>1</v>
      </c>
      <c r="E8" s="43"/>
      <c r="F8" s="19"/>
      <c r="G8" s="42" t="s">
        <v>2</v>
      </c>
      <c r="H8" s="42"/>
      <c r="I8" s="43" t="s">
        <v>3</v>
      </c>
      <c r="J8" s="43"/>
    </row>
    <row r="9" spans="1:12" x14ac:dyDescent="0.3">
      <c r="B9" s="42" t="s">
        <v>4</v>
      </c>
      <c r="C9" s="42"/>
      <c r="D9" s="43" t="s">
        <v>5</v>
      </c>
      <c r="E9" s="43"/>
      <c r="F9" s="19"/>
      <c r="G9" s="42" t="s">
        <v>19</v>
      </c>
      <c r="H9" s="42"/>
      <c r="I9" s="43"/>
      <c r="J9" s="43"/>
    </row>
    <row r="10" spans="1:12" x14ac:dyDescent="0.3">
      <c r="B10" s="42" t="s">
        <v>7</v>
      </c>
      <c r="C10" s="42"/>
      <c r="D10" s="43" t="str">
        <f>+TAPA!D14</f>
        <v>CASTRO L2</v>
      </c>
      <c r="E10" s="43"/>
      <c r="F10" s="19"/>
      <c r="G10" s="42" t="s">
        <v>20</v>
      </c>
      <c r="H10" s="42"/>
      <c r="I10" s="43" t="s">
        <v>21</v>
      </c>
      <c r="J10" s="43"/>
    </row>
    <row r="11" spans="1:12" x14ac:dyDescent="0.3">
      <c r="B11" s="42" t="s">
        <v>9</v>
      </c>
      <c r="C11" s="42"/>
      <c r="D11" s="43" t="s">
        <v>10</v>
      </c>
      <c r="E11" s="43"/>
      <c r="F11" s="19"/>
      <c r="G11" s="42" t="s">
        <v>6</v>
      </c>
      <c r="H11" s="42"/>
      <c r="I11" s="43">
        <f>+TAPA!I13</f>
        <v>1</v>
      </c>
      <c r="J11" s="43"/>
    </row>
    <row r="12" spans="1:12" x14ac:dyDescent="0.3">
      <c r="B12" s="10"/>
      <c r="C12" s="10"/>
      <c r="D12" s="10"/>
      <c r="E12" s="10"/>
      <c r="F12" s="10"/>
      <c r="G12" s="10"/>
      <c r="H12" s="10"/>
      <c r="I12" s="10"/>
    </row>
    <row r="13" spans="1:12" x14ac:dyDescent="0.3">
      <c r="B13" s="42" t="s">
        <v>11</v>
      </c>
      <c r="C13" s="42"/>
      <c r="D13" s="11">
        <f>+TAPA!D17</f>
        <v>43479</v>
      </c>
      <c r="E13" s="19"/>
      <c r="F13" s="19"/>
      <c r="G13"/>
      <c r="H13"/>
      <c r="I13" s="4"/>
    </row>
    <row r="14" spans="1:12" x14ac:dyDescent="0.3">
      <c r="B14" s="42" t="s">
        <v>14</v>
      </c>
      <c r="C14" s="42"/>
      <c r="D14" s="11">
        <f>+TAPA!D18</f>
        <v>43479</v>
      </c>
      <c r="E14" s="19"/>
      <c r="F14" s="19"/>
      <c r="G14" s="19"/>
      <c r="H14" s="19"/>
      <c r="I14" s="4"/>
    </row>
    <row r="15" spans="1:12" x14ac:dyDescent="0.3">
      <c r="B15" s="4"/>
      <c r="C15" s="4"/>
      <c r="D15" s="4"/>
      <c r="F15" s="4"/>
      <c r="G15" s="4"/>
      <c r="H15" s="4"/>
      <c r="I15" s="4"/>
    </row>
    <row r="16" spans="1:12" ht="18" x14ac:dyDescent="0.35">
      <c r="B16" s="18" t="s">
        <v>22</v>
      </c>
      <c r="D16" s="5"/>
      <c r="G16" s="4"/>
      <c r="H16" s="4"/>
      <c r="I16" s="4"/>
    </row>
    <row r="17" spans="2:12" ht="6.75" customHeight="1" x14ac:dyDescent="0.3">
      <c r="B17" s="4"/>
      <c r="D17" s="5"/>
      <c r="H17" s="4"/>
      <c r="I17" s="4"/>
    </row>
    <row r="18" spans="2:12" x14ac:dyDescent="0.3">
      <c r="B18" s="50" t="s">
        <v>23</v>
      </c>
      <c r="C18" s="51"/>
      <c r="D18" s="52" t="s">
        <v>24</v>
      </c>
      <c r="E18" s="53"/>
      <c r="F18" s="53"/>
      <c r="G18" s="54"/>
      <c r="H18" s="4"/>
      <c r="I18" s="8" t="s">
        <v>25</v>
      </c>
      <c r="J18" s="9" t="s">
        <v>26</v>
      </c>
    </row>
    <row r="19" spans="2:12" x14ac:dyDescent="0.3">
      <c r="B19" s="50" t="s">
        <v>27</v>
      </c>
      <c r="C19" s="51"/>
      <c r="D19" s="52">
        <v>400055</v>
      </c>
      <c r="E19" s="53"/>
      <c r="F19" s="53"/>
      <c r="G19" s="54"/>
      <c r="H19" s="4"/>
      <c r="I19"/>
      <c r="J19"/>
    </row>
    <row r="20" spans="2:12" x14ac:dyDescent="0.3">
      <c r="B20" s="50" t="s">
        <v>28</v>
      </c>
      <c r="C20" s="51"/>
      <c r="D20" s="52" t="s">
        <v>24</v>
      </c>
      <c r="E20" s="53"/>
      <c r="F20" s="53"/>
      <c r="G20" s="54"/>
      <c r="H20" s="4"/>
      <c r="I20" s="8" t="s">
        <v>25</v>
      </c>
      <c r="J20" s="9" t="s">
        <v>26</v>
      </c>
    </row>
    <row r="21" spans="2:12" x14ac:dyDescent="0.3">
      <c r="B21" s="50" t="s">
        <v>29</v>
      </c>
      <c r="C21" s="51"/>
      <c r="D21" s="52" t="s">
        <v>30</v>
      </c>
      <c r="E21" s="53"/>
      <c r="F21" s="53"/>
      <c r="G21" s="54"/>
      <c r="H21" s="4"/>
      <c r="I21" s="8" t="s">
        <v>25</v>
      </c>
      <c r="J21" s="9" t="s">
        <v>31</v>
      </c>
    </row>
    <row r="23" spans="2:12" ht="18" x14ac:dyDescent="0.35">
      <c r="B23" s="18" t="s">
        <v>32</v>
      </c>
    </row>
    <row r="24" spans="2:12" ht="6.75" customHeight="1" x14ac:dyDescent="0.3"/>
    <row r="25" spans="2:12" x14ac:dyDescent="0.3">
      <c r="B25" s="42" t="s">
        <v>33</v>
      </c>
      <c r="C25" s="42"/>
      <c r="D25" s="9">
        <v>29</v>
      </c>
      <c r="E25"/>
      <c r="F25"/>
      <c r="G25"/>
      <c r="H25"/>
      <c r="I25" s="4"/>
    </row>
    <row r="26" spans="2:12" x14ac:dyDescent="0.3">
      <c r="B26" s="42" t="s">
        <v>34</v>
      </c>
      <c r="C26" s="42"/>
      <c r="D26" s="20">
        <v>36</v>
      </c>
      <c r="H26" s="4"/>
      <c r="I26" s="4"/>
    </row>
    <row r="27" spans="2:12" x14ac:dyDescent="0.3">
      <c r="B27" s="42" t="s">
        <v>35</v>
      </c>
      <c r="C27" s="42"/>
      <c r="D27" s="20">
        <v>20</v>
      </c>
      <c r="H27" s="4"/>
      <c r="I27" s="4"/>
    </row>
    <row r="28" spans="2:12" x14ac:dyDescent="0.3">
      <c r="B28" s="4"/>
      <c r="D28" s="5"/>
      <c r="H28" s="4"/>
      <c r="I28" s="4"/>
    </row>
    <row r="29" spans="2:12" ht="18" x14ac:dyDescent="0.35">
      <c r="B29" s="18" t="s">
        <v>36</v>
      </c>
      <c r="D29" s="5"/>
      <c r="H29" s="4"/>
      <c r="I29" s="4"/>
    </row>
    <row r="30" spans="2:12" ht="7.5" customHeight="1" x14ac:dyDescent="0.3">
      <c r="B30" s="4"/>
      <c r="D30" s="5"/>
      <c r="H30" s="4"/>
      <c r="I30" s="4"/>
    </row>
    <row r="31" spans="2:12" ht="30.75" customHeight="1" x14ac:dyDescent="0.3">
      <c r="B31" s="21" t="s">
        <v>37</v>
      </c>
      <c r="C31" s="21" t="s">
        <v>38</v>
      </c>
      <c r="D31" s="21" t="s">
        <v>39</v>
      </c>
      <c r="E31" s="49" t="s">
        <v>40</v>
      </c>
      <c r="F31" s="49"/>
      <c r="G31" s="49" t="s">
        <v>41</v>
      </c>
      <c r="H31" s="49"/>
      <c r="I31" s="21" t="s">
        <v>89</v>
      </c>
      <c r="J31" s="21" t="s">
        <v>42</v>
      </c>
      <c r="K31" s="21" t="s">
        <v>43</v>
      </c>
      <c r="L31" s="21" t="s">
        <v>44</v>
      </c>
    </row>
    <row r="32" spans="2:12" x14ac:dyDescent="0.3">
      <c r="B32" s="22">
        <v>4</v>
      </c>
      <c r="C32" s="22" t="s">
        <v>45</v>
      </c>
      <c r="D32" s="23">
        <v>8.39</v>
      </c>
      <c r="E32" s="47" t="s">
        <v>46</v>
      </c>
      <c r="F32" s="48"/>
      <c r="G32" s="47" t="s">
        <v>47</v>
      </c>
      <c r="H32" s="48"/>
      <c r="I32" s="22"/>
      <c r="J32" s="22" t="s">
        <v>48</v>
      </c>
      <c r="K32" s="22">
        <v>8.39</v>
      </c>
      <c r="L32" s="22">
        <f t="shared" ref="L32:L33" si="0">+K32-D32</f>
        <v>0</v>
      </c>
    </row>
    <row r="33" spans="2:12" x14ac:dyDescent="0.3">
      <c r="B33" s="22">
        <v>4</v>
      </c>
      <c r="C33" s="22" t="s">
        <v>49</v>
      </c>
      <c r="D33" s="23">
        <v>8.66</v>
      </c>
      <c r="E33" s="47" t="s">
        <v>47</v>
      </c>
      <c r="F33" s="48"/>
      <c r="G33" s="47" t="s">
        <v>46</v>
      </c>
      <c r="H33" s="48"/>
      <c r="I33" s="22"/>
      <c r="J33" s="22" t="s">
        <v>48</v>
      </c>
      <c r="K33" s="24">
        <v>8.73</v>
      </c>
      <c r="L33" s="24">
        <f t="shared" si="0"/>
        <v>7.0000000000000284E-2</v>
      </c>
    </row>
  </sheetData>
  <mergeCells count="37">
    <mergeCell ref="D11:E11"/>
    <mergeCell ref="G11:H11"/>
    <mergeCell ref="I11:J11"/>
    <mergeCell ref="B9:C9"/>
    <mergeCell ref="D9:E9"/>
    <mergeCell ref="G9:H9"/>
    <mergeCell ref="I9:J9"/>
    <mergeCell ref="D10:E10"/>
    <mergeCell ref="G10:H10"/>
    <mergeCell ref="I10:J10"/>
    <mergeCell ref="B2:J2"/>
    <mergeCell ref="C4:J4"/>
    <mergeCell ref="B8:C8"/>
    <mergeCell ref="D8:E8"/>
    <mergeCell ref="G8:H8"/>
    <mergeCell ref="I8:J8"/>
    <mergeCell ref="B21:C21"/>
    <mergeCell ref="D21:G21"/>
    <mergeCell ref="B25:C25"/>
    <mergeCell ref="B26:C26"/>
    <mergeCell ref="B27:C27"/>
    <mergeCell ref="D18:G18"/>
    <mergeCell ref="B19:C19"/>
    <mergeCell ref="D19:G19"/>
    <mergeCell ref="B20:C20"/>
    <mergeCell ref="D20:G20"/>
    <mergeCell ref="B14:C14"/>
    <mergeCell ref="B10:C10"/>
    <mergeCell ref="B11:C11"/>
    <mergeCell ref="B13:C13"/>
    <mergeCell ref="B18:C18"/>
    <mergeCell ref="E33:F33"/>
    <mergeCell ref="G32:H32"/>
    <mergeCell ref="G33:H33"/>
    <mergeCell ref="E32:F32"/>
    <mergeCell ref="E31:F31"/>
    <mergeCell ref="G31:H31"/>
  </mergeCells>
  <conditionalFormatting sqref="K33:L33">
    <cfRule type="expression" dxfId="140" priority="3">
      <formula>K33=""</formula>
    </cfRule>
  </conditionalFormatting>
  <conditionalFormatting sqref="K32:L32">
    <cfRule type="expression" dxfId="139" priority="8">
      <formula>K32=""</formula>
    </cfRule>
  </conditionalFormatting>
  <conditionalFormatting sqref="D33">
    <cfRule type="expression" dxfId="138" priority="21">
      <formula>D33=""</formula>
    </cfRule>
  </conditionalFormatting>
  <conditionalFormatting sqref="D32">
    <cfRule type="expression" dxfId="137" priority="25">
      <formula>D32=""</formula>
    </cfRule>
  </conditionalFormatting>
  <conditionalFormatting sqref="J20">
    <cfRule type="expression" dxfId="136" priority="41">
      <formula>J20=""</formula>
    </cfRule>
  </conditionalFormatting>
  <conditionalFormatting sqref="J18">
    <cfRule type="expression" dxfId="135" priority="44">
      <formula>J18=""</formula>
    </cfRule>
  </conditionalFormatting>
  <conditionalFormatting sqref="D20:G20">
    <cfRule type="expression" dxfId="134" priority="48">
      <formula>D20=""</formula>
    </cfRule>
  </conditionalFormatting>
  <conditionalFormatting sqref="D19:G19">
    <cfRule type="expression" dxfId="133" priority="50">
      <formula>D19=""</formula>
    </cfRule>
  </conditionalFormatting>
  <conditionalFormatting sqref="D18:G18">
    <cfRule type="expression" dxfId="132" priority="53">
      <formula>D18=""</formula>
    </cfRule>
  </conditionalFormatting>
  <conditionalFormatting sqref="G33">
    <cfRule type="expression" dxfId="131" priority="55">
      <formula>G33=""</formula>
    </cfRule>
  </conditionalFormatting>
  <conditionalFormatting sqref="E33">
    <cfRule type="expression" dxfId="130" priority="58">
      <formula>E33=""</formula>
    </cfRule>
  </conditionalFormatting>
  <conditionalFormatting sqref="J33">
    <cfRule type="expression" dxfId="129" priority="62">
      <formula>J33=""</formula>
    </cfRule>
  </conditionalFormatting>
  <conditionalFormatting sqref="B33:C33">
    <cfRule type="expression" dxfId="128" priority="66">
      <formula>B33=""</formula>
    </cfRule>
  </conditionalFormatting>
  <conditionalFormatting sqref="G32">
    <cfRule type="expression" dxfId="127" priority="67">
      <formula>G32=""</formula>
    </cfRule>
  </conditionalFormatting>
  <conditionalFormatting sqref="E32">
    <cfRule type="expression" dxfId="126" priority="70">
      <formula>E32=""</formula>
    </cfRule>
  </conditionalFormatting>
  <conditionalFormatting sqref="J32">
    <cfRule type="expression" dxfId="125" priority="73">
      <formula>J32=""</formula>
    </cfRule>
  </conditionalFormatting>
  <conditionalFormatting sqref="B32:C32">
    <cfRule type="expression" dxfId="124" priority="77">
      <formula>B32=""</formula>
    </cfRule>
  </conditionalFormatting>
  <conditionalFormatting sqref="D13:D14">
    <cfRule type="expression" dxfId="123" priority="105">
      <formula>D13=""</formula>
    </cfRule>
  </conditionalFormatting>
  <conditionalFormatting sqref="D21:G21">
    <cfRule type="expression" dxfId="122" priority="108">
      <formula>D21=""</formula>
    </cfRule>
  </conditionalFormatting>
  <conditionalFormatting sqref="J21">
    <cfRule type="expression" dxfId="121" priority="116">
      <formula>J21=""</formula>
    </cfRule>
  </conditionalFormatting>
  <conditionalFormatting sqref="D27">
    <cfRule type="expression" dxfId="120" priority="128">
      <formula>D27=""</formula>
    </cfRule>
  </conditionalFormatting>
  <conditionalFormatting sqref="D26">
    <cfRule type="expression" dxfId="119" priority="129">
      <formula>D26=""</formula>
    </cfRule>
  </conditionalFormatting>
  <conditionalFormatting sqref="D25">
    <cfRule type="expression" dxfId="118" priority="130">
      <formula>D25=""</formula>
    </cfRule>
  </conditionalFormatting>
  <conditionalFormatting sqref="I11:J11">
    <cfRule type="expression" dxfId="117" priority="131">
      <formula>I11=""</formula>
    </cfRule>
  </conditionalFormatting>
  <conditionalFormatting sqref="I10:J10">
    <cfRule type="expression" dxfId="116" priority="132">
      <formula>I10=""</formula>
    </cfRule>
  </conditionalFormatting>
  <conditionalFormatting sqref="I9:J9">
    <cfRule type="expression" dxfId="115" priority="133">
      <formula>I9=""</formula>
    </cfRule>
  </conditionalFormatting>
  <conditionalFormatting sqref="D9:E9">
    <cfRule type="expression" dxfId="114" priority="134">
      <formula>D9=""</formula>
    </cfRule>
  </conditionalFormatting>
  <conditionalFormatting sqref="I8:J8">
    <cfRule type="expression" dxfId="113" priority="135">
      <formula>I8=""</formula>
    </cfRule>
  </conditionalFormatting>
  <conditionalFormatting sqref="D11:E11">
    <cfRule type="expression" dxfId="112" priority="136">
      <formula>D11=""</formula>
    </cfRule>
  </conditionalFormatting>
  <conditionalFormatting sqref="D10:E10">
    <cfRule type="expression" dxfId="111" priority="141">
      <formula>D10=""</formula>
    </cfRule>
  </conditionalFormatting>
  <conditionalFormatting sqref="D8:E8">
    <cfRule type="expression" dxfId="110" priority="143">
      <formula>D8=""</formula>
    </cfRule>
  </conditionalFormatting>
  <conditionalFormatting sqref="I33">
    <cfRule type="expression" dxfId="3" priority="1">
      <formula>I33=""</formula>
    </cfRule>
  </conditionalFormatting>
  <conditionalFormatting sqref="I32">
    <cfRule type="expression" dxfId="1" priority="2">
      <formula>I32=""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16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B050"/>
    <pageSetUpPr fitToPage="1"/>
  </sheetPr>
  <dimension ref="B2:P38"/>
  <sheetViews>
    <sheetView topLeftCell="B7" zoomScale="70" zoomScaleNormal="70" workbookViewId="0">
      <selection activeCell="D25" sqref="D25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0" hidden="1" customWidth="1"/>
  </cols>
  <sheetData>
    <row r="2" spans="2:16" ht="21" x14ac:dyDescent="0.25">
      <c r="B2" s="58" t="str">
        <f>"PROGRAMA DE OPERACIÓN DEL SERVICIO ("&amp;B7&amp;" - "&amp;C7&amp;")"</f>
        <v>PROGRAMA DE OPERACIÓN DEL SERVICIO (4 - Ida)</v>
      </c>
      <c r="C2" s="58"/>
      <c r="D2" s="58"/>
      <c r="E2" s="58"/>
      <c r="F2" s="58"/>
      <c r="G2" s="58"/>
      <c r="H2" s="58"/>
      <c r="I2" s="58"/>
    </row>
    <row r="4" spans="2:16" s="3" customFormat="1" x14ac:dyDescent="0.25">
      <c r="B4" s="3" t="s">
        <v>50</v>
      </c>
    </row>
    <row r="6" spans="2:16" x14ac:dyDescent="0.25">
      <c r="B6" s="25" t="s">
        <v>37</v>
      </c>
      <c r="C6" s="25" t="s">
        <v>38</v>
      </c>
      <c r="D6" s="25" t="s">
        <v>40</v>
      </c>
      <c r="E6" s="25" t="s">
        <v>41</v>
      </c>
      <c r="F6" s="25" t="s">
        <v>51</v>
      </c>
      <c r="G6" s="26"/>
    </row>
    <row r="7" spans="2:16" x14ac:dyDescent="0.25">
      <c r="B7" s="27">
        <v>4</v>
      </c>
      <c r="C7" s="27" t="s">
        <v>45</v>
      </c>
      <c r="D7" s="27" t="s">
        <v>46</v>
      </c>
      <c r="E7" s="27" t="s">
        <v>47</v>
      </c>
      <c r="F7" s="27" t="s">
        <v>3</v>
      </c>
      <c r="G7" s="26"/>
    </row>
    <row r="9" spans="2:16" s="3" customFormat="1" x14ac:dyDescent="0.25">
      <c r="B9" s="3" t="s">
        <v>52</v>
      </c>
    </row>
    <row r="11" spans="2:16" ht="22.5" customHeight="1" x14ac:dyDescent="0.25">
      <c r="B11" s="59" t="s">
        <v>53</v>
      </c>
      <c r="C11" s="59" t="s">
        <v>54</v>
      </c>
      <c r="D11" s="60">
        <v>43479</v>
      </c>
      <c r="E11" s="57"/>
      <c r="F11" s="61"/>
      <c r="G11" s="61"/>
      <c r="H11" s="61"/>
      <c r="I11" s="61"/>
      <c r="K11" s="57" t="s">
        <v>55</v>
      </c>
      <c r="L11" s="57"/>
      <c r="M11" s="57" t="s">
        <v>56</v>
      </c>
      <c r="N11" s="57"/>
      <c r="O11" s="57" t="s">
        <v>57</v>
      </c>
      <c r="P11" s="57"/>
    </row>
    <row r="12" spans="2:16" ht="30" x14ac:dyDescent="0.25">
      <c r="B12" s="59"/>
      <c r="C12" s="59"/>
      <c r="D12" s="29" t="s">
        <v>58</v>
      </c>
      <c r="E12" s="29" t="s">
        <v>59</v>
      </c>
      <c r="F12" s="30"/>
      <c r="G12" s="30"/>
      <c r="H12" s="30"/>
      <c r="I12" s="30"/>
      <c r="K12" s="29" t="s">
        <v>58</v>
      </c>
      <c r="L12" s="29" t="s">
        <v>59</v>
      </c>
      <c r="M12" s="29" t="s">
        <v>58</v>
      </c>
      <c r="N12" s="29" t="s">
        <v>59</v>
      </c>
      <c r="O12" s="29" t="s">
        <v>58</v>
      </c>
      <c r="P12" s="29" t="s">
        <v>59</v>
      </c>
    </row>
    <row r="13" spans="2:16" ht="15.75" customHeight="1" x14ac:dyDescent="0.25">
      <c r="B13" s="31">
        <v>0</v>
      </c>
      <c r="C13" s="32" t="s">
        <v>60</v>
      </c>
      <c r="D13" s="33" t="str">
        <f t="shared" ref="D13:D36" si="0">IF(OR(E13="-",E13=0),"",IF(AND(E13&gt;=1,E13&lt;=2,B13&gt;=18),"baja",IF(AND(E13&gt;1,E13&lt;=2,B13&gt;=10,B13&lt;18),"media",IF(AND(E13&gt;=2,B13&lt;=9),"alta",""))))</f>
        <v/>
      </c>
      <c r="E13" s="34"/>
      <c r="F13" s="35"/>
      <c r="G13" s="35"/>
      <c r="H13" s="35"/>
      <c r="I13" s="35"/>
      <c r="K13" s="33" t="s">
        <v>61</v>
      </c>
      <c r="L13" s="33"/>
      <c r="M13" s="33" t="s">
        <v>61</v>
      </c>
      <c r="N13" s="33"/>
      <c r="O13" s="33" t="s">
        <v>61</v>
      </c>
      <c r="P13" s="33"/>
    </row>
    <row r="14" spans="2:16" ht="15.75" x14ac:dyDescent="0.25">
      <c r="B14" s="36">
        <v>1</v>
      </c>
      <c r="C14" s="28" t="s">
        <v>62</v>
      </c>
      <c r="D14" s="37" t="str">
        <f t="shared" si="0"/>
        <v/>
      </c>
      <c r="E14" s="37"/>
      <c r="F14" s="35"/>
      <c r="G14" s="35"/>
      <c r="H14" s="35"/>
      <c r="I14" s="35"/>
      <c r="K14" s="37" t="s">
        <v>61</v>
      </c>
      <c r="L14" s="37"/>
      <c r="M14" s="37" t="s">
        <v>61</v>
      </c>
      <c r="N14" s="37"/>
      <c r="O14" s="37" t="s">
        <v>61</v>
      </c>
      <c r="P14" s="37"/>
    </row>
    <row r="15" spans="2:16" ht="15.75" x14ac:dyDescent="0.25">
      <c r="B15" s="31">
        <v>2</v>
      </c>
      <c r="C15" s="32" t="s">
        <v>63</v>
      </c>
      <c r="D15" s="33" t="str">
        <f t="shared" si="0"/>
        <v/>
      </c>
      <c r="E15" s="33"/>
      <c r="F15" s="35"/>
      <c r="G15" s="35"/>
      <c r="H15" s="35"/>
      <c r="I15" s="35"/>
      <c r="K15" s="33" t="s">
        <v>61</v>
      </c>
      <c r="L15" s="33"/>
      <c r="M15" s="33" t="s">
        <v>61</v>
      </c>
      <c r="N15" s="33"/>
      <c r="O15" s="33" t="s">
        <v>61</v>
      </c>
      <c r="P15" s="33"/>
    </row>
    <row r="16" spans="2:16" ht="15.75" x14ac:dyDescent="0.25">
      <c r="B16" s="36">
        <v>3</v>
      </c>
      <c r="C16" s="28" t="s">
        <v>64</v>
      </c>
      <c r="D16" s="37" t="str">
        <f t="shared" si="0"/>
        <v/>
      </c>
      <c r="E16" s="37"/>
      <c r="F16" s="35"/>
      <c r="G16" s="35"/>
      <c r="H16" s="35"/>
      <c r="I16" s="35"/>
      <c r="K16" s="37" t="s">
        <v>61</v>
      </c>
      <c r="L16" s="37"/>
      <c r="M16" s="37" t="s">
        <v>61</v>
      </c>
      <c r="N16" s="37"/>
      <c r="O16" s="37" t="s">
        <v>61</v>
      </c>
      <c r="P16" s="37"/>
    </row>
    <row r="17" spans="2:16" ht="15.75" x14ac:dyDescent="0.25">
      <c r="B17" s="31">
        <v>4</v>
      </c>
      <c r="C17" s="32" t="s">
        <v>65</v>
      </c>
      <c r="D17" s="33" t="str">
        <f t="shared" si="0"/>
        <v/>
      </c>
      <c r="E17" s="33"/>
      <c r="F17" s="35"/>
      <c r="G17" s="35"/>
      <c r="H17" s="35"/>
      <c r="I17" s="35"/>
      <c r="K17" s="33" t="s">
        <v>61</v>
      </c>
      <c r="L17" s="33"/>
      <c r="M17" s="33" t="s">
        <v>61</v>
      </c>
      <c r="N17" s="33"/>
      <c r="O17" s="33" t="s">
        <v>61</v>
      </c>
      <c r="P17" s="33"/>
    </row>
    <row r="18" spans="2:16" ht="15.75" x14ac:dyDescent="0.25">
      <c r="B18" s="36">
        <v>5</v>
      </c>
      <c r="C18" s="28" t="s">
        <v>66</v>
      </c>
      <c r="D18" s="37" t="str">
        <f t="shared" si="0"/>
        <v/>
      </c>
      <c r="E18" s="37"/>
      <c r="F18" s="35"/>
      <c r="G18" s="35"/>
      <c r="H18" s="35"/>
      <c r="I18" s="35"/>
      <c r="K18" s="37" t="s">
        <v>61</v>
      </c>
      <c r="L18" s="37"/>
      <c r="M18" s="37" t="s">
        <v>61</v>
      </c>
      <c r="N18" s="37"/>
      <c r="O18" s="37" t="s">
        <v>61</v>
      </c>
      <c r="P18" s="37"/>
    </row>
    <row r="19" spans="2:16" ht="15.75" x14ac:dyDescent="0.25">
      <c r="B19" s="31">
        <v>6</v>
      </c>
      <c r="C19" s="32" t="s">
        <v>67</v>
      </c>
      <c r="D19" s="33" t="str">
        <f t="shared" si="0"/>
        <v/>
      </c>
      <c r="E19" s="33"/>
      <c r="F19" s="35"/>
      <c r="G19" s="35"/>
      <c r="H19" s="35"/>
      <c r="I19" s="35"/>
      <c r="K19" s="33" t="s">
        <v>61</v>
      </c>
      <c r="L19" s="33"/>
      <c r="M19" s="33" t="s">
        <v>61</v>
      </c>
      <c r="N19" s="33"/>
      <c r="O19" s="33" t="s">
        <v>61</v>
      </c>
      <c r="P19" s="33"/>
    </row>
    <row r="20" spans="2:16" ht="15.75" x14ac:dyDescent="0.25">
      <c r="B20" s="36">
        <v>7</v>
      </c>
      <c r="C20" s="28" t="s">
        <v>68</v>
      </c>
      <c r="D20" s="37" t="str">
        <f t="shared" si="0"/>
        <v/>
      </c>
      <c r="E20" s="37"/>
      <c r="F20" s="35"/>
      <c r="G20" s="35"/>
      <c r="H20" s="35"/>
      <c r="I20" s="35"/>
      <c r="K20" s="37" t="s">
        <v>61</v>
      </c>
      <c r="L20" s="37"/>
      <c r="M20" s="37" t="s">
        <v>61</v>
      </c>
      <c r="N20" s="37"/>
      <c r="O20" s="37" t="s">
        <v>61</v>
      </c>
      <c r="P20" s="37"/>
    </row>
    <row r="21" spans="2:16" ht="15.75" x14ac:dyDescent="0.25">
      <c r="B21" s="31">
        <v>8</v>
      </c>
      <c r="C21" s="32" t="s">
        <v>69</v>
      </c>
      <c r="D21" s="33"/>
      <c r="E21" s="33"/>
      <c r="F21" s="35"/>
      <c r="G21" s="35"/>
      <c r="H21" s="35"/>
      <c r="I21" s="35"/>
      <c r="K21" s="33" t="s">
        <v>70</v>
      </c>
      <c r="L21" s="33">
        <v>2</v>
      </c>
      <c r="M21" s="33" t="s">
        <v>61</v>
      </c>
      <c r="N21" s="33"/>
      <c r="O21" s="33" t="s">
        <v>61</v>
      </c>
      <c r="P21" s="33"/>
    </row>
    <row r="22" spans="2:16" ht="15.75" x14ac:dyDescent="0.25">
      <c r="B22" s="36">
        <v>9</v>
      </c>
      <c r="C22" s="28" t="s">
        <v>71</v>
      </c>
      <c r="D22" s="37"/>
      <c r="E22" s="37"/>
      <c r="F22" s="35"/>
      <c r="G22" s="35"/>
      <c r="H22" s="35"/>
      <c r="I22" s="35"/>
      <c r="K22" s="37" t="s">
        <v>70</v>
      </c>
      <c r="L22" s="37">
        <v>2</v>
      </c>
      <c r="M22" s="37" t="s">
        <v>72</v>
      </c>
      <c r="N22" s="37">
        <v>2</v>
      </c>
      <c r="O22" s="37" t="s">
        <v>61</v>
      </c>
      <c r="P22" s="37"/>
    </row>
    <row r="23" spans="2:16" ht="15.75" x14ac:dyDescent="0.25">
      <c r="B23" s="31">
        <v>10</v>
      </c>
      <c r="C23" s="32" t="s">
        <v>73</v>
      </c>
      <c r="D23" s="33" t="s">
        <v>74</v>
      </c>
      <c r="E23" s="33">
        <v>0</v>
      </c>
      <c r="F23" s="35"/>
      <c r="G23" s="35"/>
      <c r="H23" s="35"/>
      <c r="I23" s="35"/>
      <c r="K23" s="33" t="s">
        <v>74</v>
      </c>
      <c r="L23" s="33">
        <v>2</v>
      </c>
      <c r="M23" s="33" t="s">
        <v>72</v>
      </c>
      <c r="N23" s="33">
        <v>2</v>
      </c>
      <c r="O23" s="33" t="s">
        <v>72</v>
      </c>
      <c r="P23" s="33">
        <v>2</v>
      </c>
    </row>
    <row r="24" spans="2:16" ht="15.75" x14ac:dyDescent="0.25">
      <c r="B24" s="36">
        <v>11</v>
      </c>
      <c r="C24" s="28" t="s">
        <v>75</v>
      </c>
      <c r="D24" s="37" t="s">
        <v>74</v>
      </c>
      <c r="E24" s="37">
        <v>0</v>
      </c>
      <c r="F24" s="35"/>
      <c r="G24" s="35"/>
      <c r="H24" s="35"/>
      <c r="I24" s="35"/>
      <c r="K24" s="37" t="s">
        <v>74</v>
      </c>
      <c r="L24" s="37">
        <v>2</v>
      </c>
      <c r="M24" s="37" t="s">
        <v>72</v>
      </c>
      <c r="N24" s="37">
        <v>2</v>
      </c>
      <c r="O24" s="37" t="s">
        <v>72</v>
      </c>
      <c r="P24" s="37">
        <v>2</v>
      </c>
    </row>
    <row r="25" spans="2:16" ht="15.75" x14ac:dyDescent="0.25">
      <c r="B25" s="31">
        <v>12</v>
      </c>
      <c r="C25" s="32" t="s">
        <v>76</v>
      </c>
      <c r="D25" s="33"/>
      <c r="E25" s="33"/>
      <c r="F25" s="35"/>
      <c r="G25" s="35"/>
      <c r="H25" s="35"/>
      <c r="I25" s="35"/>
      <c r="K25" s="33" t="s">
        <v>74</v>
      </c>
      <c r="L25" s="33">
        <v>2</v>
      </c>
      <c r="M25" s="33" t="s">
        <v>72</v>
      </c>
      <c r="N25" s="33">
        <v>2</v>
      </c>
      <c r="O25" s="33" t="s">
        <v>72</v>
      </c>
      <c r="P25" s="33">
        <v>2</v>
      </c>
    </row>
    <row r="26" spans="2:16" ht="15.75" x14ac:dyDescent="0.25">
      <c r="B26" s="36">
        <v>13</v>
      </c>
      <c r="C26" s="28" t="s">
        <v>77</v>
      </c>
      <c r="D26" s="37"/>
      <c r="E26" s="37"/>
      <c r="F26" s="35"/>
      <c r="G26" s="35"/>
      <c r="H26" s="35"/>
      <c r="I26" s="35"/>
      <c r="K26" s="37" t="s">
        <v>74</v>
      </c>
      <c r="L26" s="37">
        <v>2</v>
      </c>
      <c r="M26" s="37" t="s">
        <v>72</v>
      </c>
      <c r="N26" s="37">
        <v>2</v>
      </c>
      <c r="O26" s="37" t="s">
        <v>72</v>
      </c>
      <c r="P26" s="37">
        <v>2</v>
      </c>
    </row>
    <row r="27" spans="2:16" ht="15.75" x14ac:dyDescent="0.25">
      <c r="B27" s="31">
        <v>14</v>
      </c>
      <c r="C27" s="32" t="s">
        <v>78</v>
      </c>
      <c r="D27" s="33"/>
      <c r="E27" s="33"/>
      <c r="F27" s="35"/>
      <c r="G27" s="35"/>
      <c r="H27" s="35"/>
      <c r="I27" s="35"/>
      <c r="K27" s="33" t="s">
        <v>74</v>
      </c>
      <c r="L27" s="33">
        <v>2</v>
      </c>
      <c r="M27" s="33" t="s">
        <v>72</v>
      </c>
      <c r="N27" s="33">
        <v>2</v>
      </c>
      <c r="O27" s="33" t="s">
        <v>72</v>
      </c>
      <c r="P27" s="33">
        <v>2</v>
      </c>
    </row>
    <row r="28" spans="2:16" ht="15.75" x14ac:dyDescent="0.25">
      <c r="B28" s="36">
        <v>15</v>
      </c>
      <c r="C28" s="28" t="s">
        <v>79</v>
      </c>
      <c r="D28" s="37"/>
      <c r="E28" s="37"/>
      <c r="F28" s="35"/>
      <c r="G28" s="35"/>
      <c r="H28" s="35"/>
      <c r="I28" s="35"/>
      <c r="K28" s="37" t="s">
        <v>74</v>
      </c>
      <c r="L28" s="37">
        <v>2</v>
      </c>
      <c r="M28" s="37" t="s">
        <v>72</v>
      </c>
      <c r="N28" s="37">
        <v>2</v>
      </c>
      <c r="O28" s="37" t="s">
        <v>72</v>
      </c>
      <c r="P28" s="37">
        <v>2</v>
      </c>
    </row>
    <row r="29" spans="2:16" ht="15.75" x14ac:dyDescent="0.25">
      <c r="B29" s="31">
        <v>16</v>
      </c>
      <c r="C29" s="32" t="s">
        <v>80</v>
      </c>
      <c r="D29" s="33"/>
      <c r="E29" s="33"/>
      <c r="F29" s="35"/>
      <c r="G29" s="35"/>
      <c r="H29" s="35"/>
      <c r="I29" s="35"/>
      <c r="K29" s="33" t="s">
        <v>74</v>
      </c>
      <c r="L29" s="33">
        <v>2</v>
      </c>
      <c r="M29" s="33" t="s">
        <v>72</v>
      </c>
      <c r="N29" s="33">
        <v>2</v>
      </c>
      <c r="O29" s="33" t="s">
        <v>72</v>
      </c>
      <c r="P29" s="33">
        <v>2</v>
      </c>
    </row>
    <row r="30" spans="2:16" ht="15.75" x14ac:dyDescent="0.25">
      <c r="B30" s="36">
        <v>17</v>
      </c>
      <c r="C30" s="28" t="s">
        <v>81</v>
      </c>
      <c r="D30" s="37"/>
      <c r="E30" s="37"/>
      <c r="F30" s="35"/>
      <c r="G30" s="35"/>
      <c r="H30" s="35"/>
      <c r="I30" s="35"/>
      <c r="K30" s="37" t="s">
        <v>74</v>
      </c>
      <c r="L30" s="37">
        <v>2</v>
      </c>
      <c r="M30" s="37" t="s">
        <v>72</v>
      </c>
      <c r="N30" s="37">
        <v>2</v>
      </c>
      <c r="O30" s="37" t="s">
        <v>72</v>
      </c>
      <c r="P30" s="37">
        <v>2</v>
      </c>
    </row>
    <row r="31" spans="2:16" ht="15.75" x14ac:dyDescent="0.25">
      <c r="B31" s="31">
        <v>18</v>
      </c>
      <c r="C31" s="32" t="s">
        <v>82</v>
      </c>
      <c r="D31" s="33"/>
      <c r="E31" s="33"/>
      <c r="F31" s="35"/>
      <c r="G31" s="35"/>
      <c r="H31" s="35"/>
      <c r="I31" s="35"/>
      <c r="K31" s="33" t="s">
        <v>72</v>
      </c>
      <c r="L31" s="33">
        <v>2</v>
      </c>
      <c r="M31" s="33" t="s">
        <v>72</v>
      </c>
      <c r="N31" s="33">
        <v>2</v>
      </c>
      <c r="O31" s="33" t="s">
        <v>72</v>
      </c>
      <c r="P31" s="33">
        <v>2</v>
      </c>
    </row>
    <row r="32" spans="2:16" ht="15.75" x14ac:dyDescent="0.25">
      <c r="B32" s="36">
        <v>19</v>
      </c>
      <c r="C32" s="28" t="s">
        <v>83</v>
      </c>
      <c r="D32" s="37"/>
      <c r="E32" s="37"/>
      <c r="F32" s="35"/>
      <c r="G32" s="35"/>
      <c r="H32" s="35"/>
      <c r="I32" s="35"/>
      <c r="K32" s="37" t="s">
        <v>72</v>
      </c>
      <c r="L32" s="37">
        <v>2</v>
      </c>
      <c r="M32" s="37" t="s">
        <v>72</v>
      </c>
      <c r="N32" s="37">
        <v>2</v>
      </c>
      <c r="O32" s="37" t="s">
        <v>61</v>
      </c>
      <c r="P32" s="37"/>
    </row>
    <row r="33" spans="2:16" ht="15.75" x14ac:dyDescent="0.25">
      <c r="B33" s="31">
        <v>20</v>
      </c>
      <c r="C33" s="32" t="s">
        <v>84</v>
      </c>
      <c r="D33" s="33" t="str">
        <f t="shared" si="0"/>
        <v/>
      </c>
      <c r="E33" s="33"/>
      <c r="F33" s="35"/>
      <c r="G33" s="35"/>
      <c r="H33" s="35"/>
      <c r="I33" s="35"/>
      <c r="K33" s="33" t="s">
        <v>72</v>
      </c>
      <c r="L33" s="33">
        <v>2</v>
      </c>
      <c r="M33" s="33" t="s">
        <v>61</v>
      </c>
      <c r="N33" s="33"/>
      <c r="O33" s="33" t="s">
        <v>61</v>
      </c>
      <c r="P33" s="33"/>
    </row>
    <row r="34" spans="2:16" ht="15.75" x14ac:dyDescent="0.25">
      <c r="B34" s="36">
        <v>21</v>
      </c>
      <c r="C34" s="28" t="s">
        <v>85</v>
      </c>
      <c r="D34" s="37" t="str">
        <f t="shared" si="0"/>
        <v/>
      </c>
      <c r="E34" s="37"/>
      <c r="F34" s="35"/>
      <c r="G34" s="35"/>
      <c r="H34" s="35"/>
      <c r="I34" s="35"/>
      <c r="K34" s="37" t="s">
        <v>61</v>
      </c>
      <c r="L34" s="37"/>
      <c r="M34" s="37" t="s">
        <v>61</v>
      </c>
      <c r="N34" s="37"/>
      <c r="O34" s="37" t="s">
        <v>61</v>
      </c>
      <c r="P34" s="37"/>
    </row>
    <row r="35" spans="2:16" ht="15.75" x14ac:dyDescent="0.25">
      <c r="B35" s="31">
        <v>22</v>
      </c>
      <c r="C35" s="32" t="s">
        <v>86</v>
      </c>
      <c r="D35" s="33" t="str">
        <f t="shared" si="0"/>
        <v/>
      </c>
      <c r="E35" s="33"/>
      <c r="F35" s="35"/>
      <c r="G35" s="35"/>
      <c r="H35" s="35"/>
      <c r="I35" s="35"/>
      <c r="K35" s="33" t="s">
        <v>61</v>
      </c>
      <c r="L35" s="33"/>
      <c r="M35" s="33" t="s">
        <v>61</v>
      </c>
      <c r="N35" s="33"/>
      <c r="O35" s="33" t="s">
        <v>61</v>
      </c>
      <c r="P35" s="33"/>
    </row>
    <row r="36" spans="2:16" ht="15.75" x14ac:dyDescent="0.25">
      <c r="B36" s="36">
        <v>23</v>
      </c>
      <c r="C36" s="28" t="s">
        <v>87</v>
      </c>
      <c r="D36" s="37" t="str">
        <f t="shared" si="0"/>
        <v/>
      </c>
      <c r="E36" s="37"/>
      <c r="F36" s="35"/>
      <c r="G36" s="35"/>
      <c r="H36" s="35"/>
      <c r="I36" s="35"/>
      <c r="K36" s="37" t="s">
        <v>61</v>
      </c>
      <c r="L36" s="37"/>
      <c r="M36" s="37" t="s">
        <v>61</v>
      </c>
      <c r="N36" s="37"/>
      <c r="O36" s="37" t="s">
        <v>61</v>
      </c>
      <c r="P36" s="37"/>
    </row>
    <row r="37" spans="2:16" ht="15.75" x14ac:dyDescent="0.25">
      <c r="B37" s="31" t="s">
        <v>88</v>
      </c>
      <c r="C37" s="32"/>
      <c r="D37" s="38"/>
      <c r="E37" s="38" t="str">
        <f>+IF(SUM(E13:E36)=0,"",SUM(E13:E36))</f>
        <v/>
      </c>
      <c r="F37" s="39"/>
      <c r="G37" s="39"/>
      <c r="H37" s="39"/>
      <c r="I37" s="39"/>
      <c r="K37" s="38"/>
      <c r="L37" s="38">
        <f>SUM(L21:L36)</f>
        <v>26</v>
      </c>
      <c r="M37" s="38">
        <f t="shared" ref="M37:P37" si="1">SUM(M21:M36)</f>
        <v>0</v>
      </c>
      <c r="N37" s="38">
        <f t="shared" si="1"/>
        <v>22</v>
      </c>
      <c r="O37" s="38">
        <f t="shared" si="1"/>
        <v>0</v>
      </c>
      <c r="P37" s="38">
        <f t="shared" si="1"/>
        <v>18</v>
      </c>
    </row>
    <row r="38" spans="2:16" x14ac:dyDescent="0.25">
      <c r="B38" s="3"/>
      <c r="E38" s="40"/>
      <c r="F38" s="41"/>
      <c r="G38" s="41"/>
      <c r="H38" s="41"/>
      <c r="I38" s="41"/>
    </row>
  </sheetData>
  <mergeCells count="9">
    <mergeCell ref="K11:L11"/>
    <mergeCell ref="M11:N11"/>
    <mergeCell ref="O11:P11"/>
    <mergeCell ref="B2:I2"/>
    <mergeCell ref="B11:B12"/>
    <mergeCell ref="C11:C12"/>
    <mergeCell ref="D11:E11"/>
    <mergeCell ref="F11:G11"/>
    <mergeCell ref="H11:I11"/>
  </mergeCells>
  <conditionalFormatting sqref="L36:P36">
    <cfRule type="cellIs" dxfId="109" priority="4" operator="notEqual">
      <formula>E36</formula>
    </cfRule>
  </conditionalFormatting>
  <conditionalFormatting sqref="K36">
    <cfRule type="cellIs" dxfId="108" priority="7" operator="notEqual">
      <formula>D36</formula>
    </cfRule>
  </conditionalFormatting>
  <conditionalFormatting sqref="L34:P34">
    <cfRule type="cellIs" dxfId="107" priority="8" operator="notEqual">
      <formula>E34</formula>
    </cfRule>
  </conditionalFormatting>
  <conditionalFormatting sqref="K34">
    <cfRule type="cellIs" dxfId="106" priority="11" operator="notEqual">
      <formula>D34</formula>
    </cfRule>
  </conditionalFormatting>
  <conditionalFormatting sqref="L32:P32">
    <cfRule type="cellIs" dxfId="105" priority="15" operator="notEqual">
      <formula>E32</formula>
    </cfRule>
  </conditionalFormatting>
  <conditionalFormatting sqref="K32">
    <cfRule type="cellIs" dxfId="104" priority="17" operator="notEqual">
      <formula>D32</formula>
    </cfRule>
  </conditionalFormatting>
  <conditionalFormatting sqref="L30:P30">
    <cfRule type="cellIs" dxfId="103" priority="18" operator="notEqual">
      <formula>E30</formula>
    </cfRule>
  </conditionalFormatting>
  <conditionalFormatting sqref="K30">
    <cfRule type="cellIs" dxfId="102" priority="22" operator="notEqual">
      <formula>D30</formula>
    </cfRule>
  </conditionalFormatting>
  <conditionalFormatting sqref="L28:P28">
    <cfRule type="cellIs" dxfId="101" priority="26" operator="notEqual">
      <formula>E28</formula>
    </cfRule>
  </conditionalFormatting>
  <conditionalFormatting sqref="K28">
    <cfRule type="cellIs" dxfId="100" priority="30" operator="notEqual">
      <formula>D28</formula>
    </cfRule>
  </conditionalFormatting>
  <conditionalFormatting sqref="L26:P26">
    <cfRule type="cellIs" dxfId="99" priority="32" operator="notEqual">
      <formula>E26</formula>
    </cfRule>
  </conditionalFormatting>
  <conditionalFormatting sqref="K26">
    <cfRule type="cellIs" dxfId="98" priority="35" operator="notEqual">
      <formula>D26</formula>
    </cfRule>
  </conditionalFormatting>
  <conditionalFormatting sqref="L24:P24">
    <cfRule type="cellIs" dxfId="97" priority="38" operator="notEqual">
      <formula>E24</formula>
    </cfRule>
  </conditionalFormatting>
  <conditionalFormatting sqref="K24">
    <cfRule type="cellIs" dxfId="96" priority="41" operator="notEqual">
      <formula>D24</formula>
    </cfRule>
  </conditionalFormatting>
  <conditionalFormatting sqref="L22:P22">
    <cfRule type="cellIs" dxfId="95" priority="45" operator="notEqual">
      <formula>E22</formula>
    </cfRule>
  </conditionalFormatting>
  <conditionalFormatting sqref="K22">
    <cfRule type="cellIs" dxfId="94" priority="49" operator="notEqual">
      <formula>D22</formula>
    </cfRule>
  </conditionalFormatting>
  <conditionalFormatting sqref="L20:P20">
    <cfRule type="cellIs" dxfId="93" priority="52" operator="notEqual">
      <formula>E20</formula>
    </cfRule>
  </conditionalFormatting>
  <conditionalFormatting sqref="K20">
    <cfRule type="cellIs" dxfId="92" priority="55" operator="notEqual">
      <formula>D20</formula>
    </cfRule>
  </conditionalFormatting>
  <conditionalFormatting sqref="L18:P18">
    <cfRule type="cellIs" dxfId="91" priority="58" operator="notEqual">
      <formula>E18</formula>
    </cfRule>
  </conditionalFormatting>
  <conditionalFormatting sqref="K18">
    <cfRule type="cellIs" dxfId="90" priority="59" operator="notEqual">
      <formula>D18</formula>
    </cfRule>
  </conditionalFormatting>
  <conditionalFormatting sqref="L16:P16">
    <cfRule type="cellIs" dxfId="89" priority="63" operator="notEqual">
      <formula>E16</formula>
    </cfRule>
  </conditionalFormatting>
  <conditionalFormatting sqref="K16">
    <cfRule type="cellIs" dxfId="88" priority="67" operator="notEqual">
      <formula>D16</formula>
    </cfRule>
  </conditionalFormatting>
  <conditionalFormatting sqref="L35:P35">
    <cfRule type="cellIs" dxfId="87" priority="69" operator="notEqual">
      <formula>E35</formula>
    </cfRule>
  </conditionalFormatting>
  <conditionalFormatting sqref="K35">
    <cfRule type="cellIs" dxfId="86" priority="73" operator="notEqual">
      <formula>D35</formula>
    </cfRule>
  </conditionalFormatting>
  <conditionalFormatting sqref="L33:P33">
    <cfRule type="cellIs" dxfId="85" priority="74" operator="notEqual">
      <formula>E33</formula>
    </cfRule>
  </conditionalFormatting>
  <conditionalFormatting sqref="K33">
    <cfRule type="cellIs" dxfId="84" priority="78" operator="notEqual">
      <formula>D33</formula>
    </cfRule>
  </conditionalFormatting>
  <conditionalFormatting sqref="L31:P31">
    <cfRule type="cellIs" dxfId="83" priority="80" operator="notEqual">
      <formula>E31</formula>
    </cfRule>
  </conditionalFormatting>
  <conditionalFormatting sqref="K31">
    <cfRule type="cellIs" dxfId="82" priority="82" operator="notEqual">
      <formula>D31</formula>
    </cfRule>
  </conditionalFormatting>
  <conditionalFormatting sqref="L29:P29">
    <cfRule type="cellIs" dxfId="81" priority="84" operator="notEqual">
      <formula>E29</formula>
    </cfRule>
  </conditionalFormatting>
  <conditionalFormatting sqref="K29">
    <cfRule type="cellIs" dxfId="80" priority="86" operator="notEqual">
      <formula>D29</formula>
    </cfRule>
  </conditionalFormatting>
  <conditionalFormatting sqref="L27:P27">
    <cfRule type="cellIs" dxfId="79" priority="87" operator="notEqual">
      <formula>E27</formula>
    </cfRule>
  </conditionalFormatting>
  <conditionalFormatting sqref="K27">
    <cfRule type="cellIs" dxfId="78" priority="89" operator="notEqual">
      <formula>D27</formula>
    </cfRule>
  </conditionalFormatting>
  <conditionalFormatting sqref="L25:P25">
    <cfRule type="cellIs" dxfId="77" priority="92" operator="notEqual">
      <formula>E25</formula>
    </cfRule>
  </conditionalFormatting>
  <conditionalFormatting sqref="K25">
    <cfRule type="cellIs" dxfId="76" priority="93" operator="notEqual">
      <formula>D25</formula>
    </cfRule>
  </conditionalFormatting>
  <conditionalFormatting sqref="L23:P23">
    <cfRule type="cellIs" dxfId="75" priority="95" operator="notEqual">
      <formula>E23</formula>
    </cfRule>
  </conditionalFormatting>
  <conditionalFormatting sqref="K23">
    <cfRule type="cellIs" dxfId="74" priority="97" operator="notEqual">
      <formula>D23</formula>
    </cfRule>
  </conditionalFormatting>
  <conditionalFormatting sqref="L21:P21">
    <cfRule type="cellIs" dxfId="73" priority="100" operator="notEqual">
      <formula>E21</formula>
    </cfRule>
  </conditionalFormatting>
  <conditionalFormatting sqref="K21">
    <cfRule type="cellIs" dxfId="72" priority="102" operator="notEqual">
      <formula>D21</formula>
    </cfRule>
  </conditionalFormatting>
  <conditionalFormatting sqref="L19:P19">
    <cfRule type="cellIs" dxfId="71" priority="104" operator="notEqual">
      <formula>E19</formula>
    </cfRule>
  </conditionalFormatting>
  <conditionalFormatting sqref="K19">
    <cfRule type="cellIs" dxfId="70" priority="108" operator="notEqual">
      <formula>D19</formula>
    </cfRule>
  </conditionalFormatting>
  <conditionalFormatting sqref="L17:P17">
    <cfRule type="cellIs" dxfId="69" priority="110" operator="notEqual">
      <formula>E17</formula>
    </cfRule>
  </conditionalFormatting>
  <conditionalFormatting sqref="K17">
    <cfRule type="cellIs" dxfId="68" priority="111" operator="notEqual">
      <formula>D17</formula>
    </cfRule>
  </conditionalFormatting>
  <conditionalFormatting sqref="L15:P15">
    <cfRule type="cellIs" dxfId="67" priority="113" operator="notEqual">
      <formula>E15</formula>
    </cfRule>
  </conditionalFormatting>
  <conditionalFormatting sqref="K15">
    <cfRule type="cellIs" dxfId="66" priority="116" operator="notEqual">
      <formula>D15</formula>
    </cfRule>
  </conditionalFormatting>
  <conditionalFormatting sqref="L14:P14">
    <cfRule type="cellIs" dxfId="65" priority="118" operator="notEqual">
      <formula>E14</formula>
    </cfRule>
  </conditionalFormatting>
  <conditionalFormatting sqref="K14">
    <cfRule type="cellIs" dxfId="64" priority="121" operator="notEqual">
      <formula>D14</formula>
    </cfRule>
  </conditionalFormatting>
  <conditionalFormatting sqref="L13:P13">
    <cfRule type="cellIs" dxfId="63" priority="122" operator="notEqual">
      <formula>E13</formula>
    </cfRule>
  </conditionalFormatting>
  <conditionalFormatting sqref="K13">
    <cfRule type="cellIs" dxfId="62" priority="124" operator="notEqual">
      <formula>D13</formula>
    </cfRule>
  </conditionalFormatting>
  <conditionalFormatting sqref="F7">
    <cfRule type="expression" dxfId="61" priority="135">
      <formula>F7=""</formula>
    </cfRule>
  </conditionalFormatting>
  <conditionalFormatting sqref="B7">
    <cfRule type="expression" dxfId="60" priority="137">
      <formula>B7=""</formula>
    </cfRule>
  </conditionalFormatting>
  <conditionalFormatting sqref="C7">
    <cfRule type="expression" dxfId="59" priority="142">
      <formula>C7=""</formula>
    </cfRule>
  </conditionalFormatting>
  <conditionalFormatting sqref="E7">
    <cfRule type="expression" dxfId="58" priority="144">
      <formula>E7=""</formula>
    </cfRule>
  </conditionalFormatting>
  <conditionalFormatting sqref="D7">
    <cfRule type="expression" dxfId="57" priority="146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169" scale="88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00B050"/>
    <pageSetUpPr fitToPage="1"/>
  </sheetPr>
  <dimension ref="B2:P39"/>
  <sheetViews>
    <sheetView topLeftCell="A7" zoomScale="70" zoomScaleNormal="70" workbookViewId="0">
      <selection activeCell="D12" sqref="D12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0" hidden="1" customWidth="1"/>
  </cols>
  <sheetData>
    <row r="2" spans="2:16" ht="21" x14ac:dyDescent="0.25">
      <c r="B2" s="58" t="str">
        <f>"PROGRAMA DE OPERACIÓN DEL SERVICIO ("&amp;B7&amp;" - "&amp;C7&amp;")"</f>
        <v>PROGRAMA DE OPERACIÓN DEL SERVICIO (4 - Regreso)</v>
      </c>
      <c r="C2" s="58"/>
      <c r="D2" s="58"/>
      <c r="E2" s="58"/>
      <c r="F2" s="58"/>
      <c r="G2" s="58"/>
      <c r="H2" s="58"/>
      <c r="I2" s="58"/>
    </row>
    <row r="4" spans="2:16" s="3" customFormat="1" x14ac:dyDescent="0.25">
      <c r="B4" s="3" t="s">
        <v>50</v>
      </c>
    </row>
    <row r="6" spans="2:16" x14ac:dyDescent="0.25">
      <c r="B6" s="25" t="s">
        <v>37</v>
      </c>
      <c r="C6" s="25" t="s">
        <v>38</v>
      </c>
      <c r="D6" s="25" t="s">
        <v>40</v>
      </c>
      <c r="E6" s="25" t="s">
        <v>41</v>
      </c>
      <c r="F6" s="25" t="s">
        <v>51</v>
      </c>
      <c r="G6" s="26"/>
    </row>
    <row r="7" spans="2:16" x14ac:dyDescent="0.25">
      <c r="B7" s="27">
        <v>4</v>
      </c>
      <c r="C7" s="27" t="s">
        <v>49</v>
      </c>
      <c r="D7" s="27" t="s">
        <v>47</v>
      </c>
      <c r="E7" s="27" t="s">
        <v>46</v>
      </c>
      <c r="F7" s="27" t="s">
        <v>3</v>
      </c>
      <c r="G7" s="26"/>
    </row>
    <row r="9" spans="2:16" s="3" customFormat="1" x14ac:dyDescent="0.25">
      <c r="B9" s="3" t="s">
        <v>52</v>
      </c>
    </row>
    <row r="11" spans="2:16" ht="22.5" customHeight="1" x14ac:dyDescent="0.25">
      <c r="B11" s="59" t="s">
        <v>53</v>
      </c>
      <c r="C11" s="59" t="s">
        <v>54</v>
      </c>
      <c r="D11" s="60">
        <f>+'4-I'!D11:E11</f>
        <v>43479</v>
      </c>
      <c r="E11" s="57"/>
      <c r="F11" s="61"/>
      <c r="G11" s="61"/>
      <c r="H11" s="61"/>
      <c r="I11" s="61"/>
      <c r="K11" s="57" t="s">
        <v>55</v>
      </c>
      <c r="L11" s="57"/>
      <c r="M11" s="57" t="s">
        <v>56</v>
      </c>
      <c r="N11" s="57"/>
      <c r="O11" s="57" t="s">
        <v>57</v>
      </c>
      <c r="P11" s="57"/>
    </row>
    <row r="12" spans="2:16" ht="30" x14ac:dyDescent="0.25">
      <c r="B12" s="59"/>
      <c r="C12" s="59"/>
      <c r="D12" s="29" t="s">
        <v>58</v>
      </c>
      <c r="E12" s="29" t="s">
        <v>59</v>
      </c>
      <c r="F12" s="30"/>
      <c r="G12" s="30"/>
      <c r="H12" s="30"/>
      <c r="I12" s="30"/>
      <c r="K12" s="29" t="s">
        <v>58</v>
      </c>
      <c r="L12" s="29" t="s">
        <v>59</v>
      </c>
      <c r="M12" s="29" t="s">
        <v>58</v>
      </c>
      <c r="N12" s="29" t="s">
        <v>59</v>
      </c>
      <c r="O12" s="29" t="s">
        <v>58</v>
      </c>
      <c r="P12" s="29" t="s">
        <v>59</v>
      </c>
    </row>
    <row r="13" spans="2:16" ht="15.75" customHeight="1" x14ac:dyDescent="0.25">
      <c r="B13" s="31">
        <v>0</v>
      </c>
      <c r="C13" s="32" t="s">
        <v>60</v>
      </c>
      <c r="D13" s="33" t="str">
        <f t="shared" ref="D13:D36" si="0">IF(OR(E13="-",E13=0),"",IF(AND(E13&gt;=1,E13&lt;=2,B13&gt;=18),"baja",IF(AND(E13&gt;1,E13&lt;=2,B13&gt;=10,B13&lt;18),"media",IF(AND(E13&gt;=2,B13&lt;=9),"alta",""))))</f>
        <v/>
      </c>
      <c r="E13" s="34"/>
      <c r="F13" s="35"/>
      <c r="G13" s="35"/>
      <c r="H13" s="35"/>
      <c r="I13" s="35"/>
      <c r="K13" s="33" t="s">
        <v>61</v>
      </c>
      <c r="L13" s="33"/>
      <c r="M13" s="33" t="s">
        <v>61</v>
      </c>
      <c r="N13" s="33"/>
      <c r="O13" s="33" t="s">
        <v>61</v>
      </c>
      <c r="P13" s="33"/>
    </row>
    <row r="14" spans="2:16" ht="15.75" x14ac:dyDescent="0.25">
      <c r="B14" s="36">
        <v>1</v>
      </c>
      <c r="C14" s="28" t="s">
        <v>62</v>
      </c>
      <c r="D14" s="37" t="str">
        <f t="shared" si="0"/>
        <v/>
      </c>
      <c r="E14" s="37"/>
      <c r="F14" s="35"/>
      <c r="G14" s="35"/>
      <c r="H14" s="35"/>
      <c r="I14" s="35"/>
      <c r="K14" s="37" t="s">
        <v>61</v>
      </c>
      <c r="L14" s="37"/>
      <c r="M14" s="37" t="s">
        <v>61</v>
      </c>
      <c r="N14" s="37"/>
      <c r="O14" s="37" t="s">
        <v>61</v>
      </c>
      <c r="P14" s="37"/>
    </row>
    <row r="15" spans="2:16" ht="15.75" x14ac:dyDescent="0.25">
      <c r="B15" s="31">
        <v>2</v>
      </c>
      <c r="C15" s="32" t="s">
        <v>63</v>
      </c>
      <c r="D15" s="33" t="str">
        <f t="shared" si="0"/>
        <v/>
      </c>
      <c r="E15" s="33"/>
      <c r="F15" s="35"/>
      <c r="G15" s="35"/>
      <c r="H15" s="35"/>
      <c r="I15" s="35"/>
      <c r="K15" s="33" t="s">
        <v>61</v>
      </c>
      <c r="L15" s="33"/>
      <c r="M15" s="33" t="s">
        <v>61</v>
      </c>
      <c r="N15" s="33"/>
      <c r="O15" s="33" t="s">
        <v>61</v>
      </c>
      <c r="P15" s="33"/>
    </row>
    <row r="16" spans="2:16" ht="15.75" x14ac:dyDescent="0.25">
      <c r="B16" s="36">
        <v>3</v>
      </c>
      <c r="C16" s="28" t="s">
        <v>64</v>
      </c>
      <c r="D16" s="37" t="str">
        <f t="shared" si="0"/>
        <v/>
      </c>
      <c r="E16" s="37"/>
      <c r="F16" s="35"/>
      <c r="G16" s="35"/>
      <c r="H16" s="35"/>
      <c r="I16" s="35"/>
      <c r="K16" s="37" t="s">
        <v>61</v>
      </c>
      <c r="L16" s="37"/>
      <c r="M16" s="37" t="s">
        <v>61</v>
      </c>
      <c r="N16" s="37"/>
      <c r="O16" s="37" t="s">
        <v>61</v>
      </c>
      <c r="P16" s="37"/>
    </row>
    <row r="17" spans="2:16" ht="15.75" x14ac:dyDescent="0.25">
      <c r="B17" s="31">
        <v>4</v>
      </c>
      <c r="C17" s="32" t="s">
        <v>65</v>
      </c>
      <c r="D17" s="33" t="str">
        <f t="shared" si="0"/>
        <v/>
      </c>
      <c r="E17" s="33"/>
      <c r="F17" s="35"/>
      <c r="G17" s="35"/>
      <c r="H17" s="35"/>
      <c r="I17" s="35"/>
      <c r="K17" s="33" t="s">
        <v>61</v>
      </c>
      <c r="L17" s="33"/>
      <c r="M17" s="33" t="s">
        <v>61</v>
      </c>
      <c r="N17" s="33"/>
      <c r="O17" s="33" t="s">
        <v>61</v>
      </c>
      <c r="P17" s="33"/>
    </row>
    <row r="18" spans="2:16" ht="15.75" x14ac:dyDescent="0.25">
      <c r="B18" s="36">
        <v>5</v>
      </c>
      <c r="C18" s="28" t="s">
        <v>66</v>
      </c>
      <c r="D18" s="37" t="str">
        <f t="shared" si="0"/>
        <v/>
      </c>
      <c r="E18" s="37"/>
      <c r="F18" s="35"/>
      <c r="G18" s="35"/>
      <c r="H18" s="35"/>
      <c r="I18" s="35"/>
      <c r="K18" s="37" t="s">
        <v>61</v>
      </c>
      <c r="L18" s="37"/>
      <c r="M18" s="37" t="s">
        <v>61</v>
      </c>
      <c r="N18" s="37"/>
      <c r="O18" s="37" t="s">
        <v>61</v>
      </c>
      <c r="P18" s="37"/>
    </row>
    <row r="19" spans="2:16" ht="15.75" x14ac:dyDescent="0.25">
      <c r="B19" s="31">
        <v>6</v>
      </c>
      <c r="C19" s="32" t="s">
        <v>67</v>
      </c>
      <c r="D19" s="33" t="str">
        <f t="shared" si="0"/>
        <v/>
      </c>
      <c r="E19" s="33"/>
      <c r="F19" s="35"/>
      <c r="G19" s="35"/>
      <c r="H19" s="35"/>
      <c r="I19" s="35"/>
      <c r="K19" s="33" t="s">
        <v>61</v>
      </c>
      <c r="L19" s="33"/>
      <c r="M19" s="33" t="s">
        <v>61</v>
      </c>
      <c r="N19" s="33"/>
      <c r="O19" s="33" t="s">
        <v>61</v>
      </c>
      <c r="P19" s="33"/>
    </row>
    <row r="20" spans="2:16" ht="15.75" x14ac:dyDescent="0.25">
      <c r="B20" s="36">
        <v>7</v>
      </c>
      <c r="C20" s="28" t="s">
        <v>68</v>
      </c>
      <c r="D20" s="37" t="str">
        <f t="shared" si="0"/>
        <v/>
      </c>
      <c r="E20" s="37"/>
      <c r="F20" s="35"/>
      <c r="G20" s="35"/>
      <c r="H20" s="35"/>
      <c r="I20" s="35"/>
      <c r="K20" s="37" t="s">
        <v>61</v>
      </c>
      <c r="L20" s="37"/>
      <c r="M20" s="37" t="s">
        <v>61</v>
      </c>
      <c r="N20" s="37"/>
      <c r="O20" s="37" t="s">
        <v>61</v>
      </c>
      <c r="P20" s="37"/>
    </row>
    <row r="21" spans="2:16" ht="15.75" x14ac:dyDescent="0.25">
      <c r="B21" s="31">
        <v>8</v>
      </c>
      <c r="C21" s="32" t="s">
        <v>69</v>
      </c>
      <c r="D21" s="33"/>
      <c r="E21" s="33"/>
      <c r="F21" s="35"/>
      <c r="G21" s="35"/>
      <c r="H21" s="35"/>
      <c r="I21" s="35"/>
      <c r="K21" s="33" t="s">
        <v>70</v>
      </c>
      <c r="L21" s="33">
        <v>2</v>
      </c>
      <c r="M21" s="33" t="s">
        <v>61</v>
      </c>
      <c r="N21" s="33"/>
      <c r="O21" s="33" t="s">
        <v>61</v>
      </c>
      <c r="P21" s="33"/>
    </row>
    <row r="22" spans="2:16" ht="15.75" x14ac:dyDescent="0.25">
      <c r="B22" s="36">
        <v>9</v>
      </c>
      <c r="C22" s="28" t="s">
        <v>71</v>
      </c>
      <c r="D22" s="37"/>
      <c r="E22" s="37"/>
      <c r="F22" s="35"/>
      <c r="G22" s="35"/>
      <c r="H22" s="35"/>
      <c r="I22" s="35"/>
      <c r="K22" s="37" t="s">
        <v>70</v>
      </c>
      <c r="L22" s="37">
        <v>2</v>
      </c>
      <c r="M22" s="37" t="s">
        <v>72</v>
      </c>
      <c r="N22" s="37">
        <v>1</v>
      </c>
      <c r="O22" s="37" t="s">
        <v>61</v>
      </c>
      <c r="P22" s="37"/>
    </row>
    <row r="23" spans="2:16" ht="15.75" x14ac:dyDescent="0.25">
      <c r="B23" s="31">
        <v>10</v>
      </c>
      <c r="C23" s="32" t="s">
        <v>73</v>
      </c>
      <c r="D23" s="33" t="s">
        <v>74</v>
      </c>
      <c r="E23" s="33">
        <v>0</v>
      </c>
      <c r="F23" s="35"/>
      <c r="G23" s="35"/>
      <c r="H23" s="35"/>
      <c r="I23" s="35"/>
      <c r="K23" s="33" t="s">
        <v>74</v>
      </c>
      <c r="L23" s="33">
        <v>2</v>
      </c>
      <c r="M23" s="33" t="s">
        <v>72</v>
      </c>
      <c r="N23" s="33">
        <v>2</v>
      </c>
      <c r="O23" s="33" t="s">
        <v>72</v>
      </c>
      <c r="P23" s="33">
        <v>1</v>
      </c>
    </row>
    <row r="24" spans="2:16" ht="15.75" x14ac:dyDescent="0.25">
      <c r="B24" s="36">
        <v>11</v>
      </c>
      <c r="C24" s="28" t="s">
        <v>75</v>
      </c>
      <c r="D24" s="37" t="s">
        <v>74</v>
      </c>
      <c r="E24" s="37">
        <v>0</v>
      </c>
      <c r="F24" s="35"/>
      <c r="G24" s="35"/>
      <c r="H24" s="35"/>
      <c r="I24" s="35"/>
      <c r="K24" s="37" t="s">
        <v>74</v>
      </c>
      <c r="L24" s="37">
        <v>2</v>
      </c>
      <c r="M24" s="37" t="s">
        <v>72</v>
      </c>
      <c r="N24" s="37">
        <v>2</v>
      </c>
      <c r="O24" s="37" t="s">
        <v>72</v>
      </c>
      <c r="P24" s="37">
        <v>2</v>
      </c>
    </row>
    <row r="25" spans="2:16" ht="15.75" x14ac:dyDescent="0.25">
      <c r="B25" s="31">
        <v>12</v>
      </c>
      <c r="C25" s="32" t="s">
        <v>76</v>
      </c>
      <c r="D25" s="33"/>
      <c r="E25" s="33"/>
      <c r="F25" s="35"/>
      <c r="G25" s="35"/>
      <c r="H25" s="35"/>
      <c r="I25" s="35"/>
      <c r="K25" s="33" t="s">
        <v>74</v>
      </c>
      <c r="L25" s="33">
        <v>2</v>
      </c>
      <c r="M25" s="33" t="s">
        <v>72</v>
      </c>
      <c r="N25" s="33">
        <v>2</v>
      </c>
      <c r="O25" s="33" t="s">
        <v>72</v>
      </c>
      <c r="P25" s="33">
        <v>2</v>
      </c>
    </row>
    <row r="26" spans="2:16" ht="15.75" x14ac:dyDescent="0.25">
      <c r="B26" s="36">
        <v>13</v>
      </c>
      <c r="C26" s="28" t="s">
        <v>77</v>
      </c>
      <c r="D26" s="37"/>
      <c r="E26" s="37"/>
      <c r="F26" s="35"/>
      <c r="G26" s="35"/>
      <c r="H26" s="35"/>
      <c r="I26" s="35"/>
      <c r="K26" s="37" t="s">
        <v>74</v>
      </c>
      <c r="L26" s="37">
        <v>2</v>
      </c>
      <c r="M26" s="37" t="s">
        <v>72</v>
      </c>
      <c r="N26" s="37">
        <v>2</v>
      </c>
      <c r="O26" s="37" t="s">
        <v>72</v>
      </c>
      <c r="P26" s="37">
        <v>2</v>
      </c>
    </row>
    <row r="27" spans="2:16" ht="15.75" x14ac:dyDescent="0.25">
      <c r="B27" s="31">
        <v>14</v>
      </c>
      <c r="C27" s="32" t="s">
        <v>78</v>
      </c>
      <c r="D27" s="33"/>
      <c r="E27" s="33"/>
      <c r="F27" s="35"/>
      <c r="G27" s="35"/>
      <c r="H27" s="35"/>
      <c r="I27" s="35"/>
      <c r="K27" s="33" t="s">
        <v>74</v>
      </c>
      <c r="L27" s="33">
        <v>2</v>
      </c>
      <c r="M27" s="33" t="s">
        <v>72</v>
      </c>
      <c r="N27" s="33">
        <v>2</v>
      </c>
      <c r="O27" s="33" t="s">
        <v>72</v>
      </c>
      <c r="P27" s="33">
        <v>2</v>
      </c>
    </row>
    <row r="28" spans="2:16" ht="15.75" x14ac:dyDescent="0.25">
      <c r="B28" s="36">
        <v>15</v>
      </c>
      <c r="C28" s="28" t="s">
        <v>79</v>
      </c>
      <c r="D28" s="37"/>
      <c r="E28" s="37"/>
      <c r="F28" s="35"/>
      <c r="G28" s="35"/>
      <c r="H28" s="35"/>
      <c r="I28" s="35"/>
      <c r="K28" s="37" t="s">
        <v>74</v>
      </c>
      <c r="L28" s="37">
        <v>2</v>
      </c>
      <c r="M28" s="37" t="s">
        <v>72</v>
      </c>
      <c r="N28" s="37">
        <v>2</v>
      </c>
      <c r="O28" s="37" t="s">
        <v>72</v>
      </c>
      <c r="P28" s="37">
        <v>2</v>
      </c>
    </row>
    <row r="29" spans="2:16" ht="15.75" x14ac:dyDescent="0.25">
      <c r="B29" s="31">
        <v>16</v>
      </c>
      <c r="C29" s="32" t="s">
        <v>80</v>
      </c>
      <c r="D29" s="33"/>
      <c r="E29" s="33"/>
      <c r="F29" s="35"/>
      <c r="G29" s="35"/>
      <c r="H29" s="35"/>
      <c r="I29" s="35"/>
      <c r="K29" s="33" t="s">
        <v>74</v>
      </c>
      <c r="L29" s="33">
        <v>2</v>
      </c>
      <c r="M29" s="33" t="s">
        <v>72</v>
      </c>
      <c r="N29" s="33">
        <v>2</v>
      </c>
      <c r="O29" s="33" t="s">
        <v>72</v>
      </c>
      <c r="P29" s="33">
        <v>2</v>
      </c>
    </row>
    <row r="30" spans="2:16" ht="15.75" x14ac:dyDescent="0.25">
      <c r="B30" s="36">
        <v>17</v>
      </c>
      <c r="C30" s="28" t="s">
        <v>81</v>
      </c>
      <c r="D30" s="37"/>
      <c r="E30" s="37"/>
      <c r="F30" s="35"/>
      <c r="G30" s="35"/>
      <c r="H30" s="35"/>
      <c r="I30" s="35"/>
      <c r="K30" s="37" t="s">
        <v>74</v>
      </c>
      <c r="L30" s="37">
        <v>2</v>
      </c>
      <c r="M30" s="37" t="s">
        <v>72</v>
      </c>
      <c r="N30" s="37">
        <v>2</v>
      </c>
      <c r="O30" s="37" t="s">
        <v>72</v>
      </c>
      <c r="P30" s="37">
        <v>2</v>
      </c>
    </row>
    <row r="31" spans="2:16" ht="15.75" x14ac:dyDescent="0.25">
      <c r="B31" s="31">
        <v>18</v>
      </c>
      <c r="C31" s="32" t="s">
        <v>82</v>
      </c>
      <c r="D31" s="33"/>
      <c r="E31" s="33"/>
      <c r="F31" s="35"/>
      <c r="G31" s="35"/>
      <c r="H31" s="35"/>
      <c r="I31" s="35"/>
      <c r="K31" s="33" t="s">
        <v>72</v>
      </c>
      <c r="L31" s="33">
        <v>2</v>
      </c>
      <c r="M31" s="33" t="s">
        <v>72</v>
      </c>
      <c r="N31" s="33">
        <v>2</v>
      </c>
      <c r="O31" s="33" t="s">
        <v>72</v>
      </c>
      <c r="P31" s="33">
        <v>1</v>
      </c>
    </row>
    <row r="32" spans="2:16" ht="15.75" x14ac:dyDescent="0.25">
      <c r="B32" s="36">
        <v>19</v>
      </c>
      <c r="C32" s="28" t="s">
        <v>83</v>
      </c>
      <c r="D32" s="37"/>
      <c r="E32" s="37"/>
      <c r="F32" s="35"/>
      <c r="G32" s="35"/>
      <c r="H32" s="35"/>
      <c r="I32" s="35"/>
      <c r="K32" s="37" t="s">
        <v>72</v>
      </c>
      <c r="L32" s="37">
        <v>2</v>
      </c>
      <c r="M32" s="37" t="s">
        <v>72</v>
      </c>
      <c r="N32" s="37">
        <v>2</v>
      </c>
      <c r="O32" s="37" t="s">
        <v>72</v>
      </c>
      <c r="P32" s="37">
        <v>2</v>
      </c>
    </row>
    <row r="33" spans="2:16" ht="15.75" x14ac:dyDescent="0.25">
      <c r="B33" s="31">
        <v>20</v>
      </c>
      <c r="C33" s="32" t="s">
        <v>84</v>
      </c>
      <c r="D33" s="33" t="str">
        <f t="shared" si="0"/>
        <v/>
      </c>
      <c r="E33" s="33"/>
      <c r="F33" s="35"/>
      <c r="G33" s="35"/>
      <c r="H33" s="35"/>
      <c r="I33" s="35"/>
      <c r="K33" s="33" t="s">
        <v>72</v>
      </c>
      <c r="L33" s="33">
        <v>2</v>
      </c>
      <c r="M33" s="33" t="s">
        <v>61</v>
      </c>
      <c r="N33" s="33"/>
      <c r="O33" s="33" t="s">
        <v>61</v>
      </c>
      <c r="P33" s="33"/>
    </row>
    <row r="34" spans="2:16" ht="15.75" x14ac:dyDescent="0.25">
      <c r="B34" s="36">
        <v>21</v>
      </c>
      <c r="C34" s="28" t="s">
        <v>85</v>
      </c>
      <c r="D34" s="37" t="str">
        <f t="shared" si="0"/>
        <v/>
      </c>
      <c r="E34" s="37"/>
      <c r="F34" s="35"/>
      <c r="G34" s="35"/>
      <c r="H34" s="35"/>
      <c r="I34" s="35"/>
      <c r="K34" s="37" t="s">
        <v>61</v>
      </c>
      <c r="L34" s="37"/>
      <c r="M34" s="37" t="s">
        <v>61</v>
      </c>
      <c r="N34" s="37"/>
      <c r="O34" s="37" t="s">
        <v>61</v>
      </c>
      <c r="P34" s="37"/>
    </row>
    <row r="35" spans="2:16" ht="15.75" x14ac:dyDescent="0.25">
      <c r="B35" s="31">
        <v>22</v>
      </c>
      <c r="C35" s="32" t="s">
        <v>86</v>
      </c>
      <c r="D35" s="33" t="str">
        <f t="shared" si="0"/>
        <v/>
      </c>
      <c r="E35" s="33"/>
      <c r="F35" s="35"/>
      <c r="G35" s="35"/>
      <c r="H35" s="35"/>
      <c r="I35" s="35"/>
      <c r="K35" s="33" t="s">
        <v>61</v>
      </c>
      <c r="L35" s="33"/>
      <c r="M35" s="33" t="s">
        <v>61</v>
      </c>
      <c r="N35" s="33"/>
      <c r="O35" s="33" t="s">
        <v>61</v>
      </c>
      <c r="P35" s="33"/>
    </row>
    <row r="36" spans="2:16" ht="15.75" x14ac:dyDescent="0.25">
      <c r="B36" s="36">
        <v>23</v>
      </c>
      <c r="C36" s="28" t="s">
        <v>87</v>
      </c>
      <c r="D36" s="37" t="str">
        <f t="shared" si="0"/>
        <v/>
      </c>
      <c r="E36" s="37"/>
      <c r="F36" s="35"/>
      <c r="G36" s="35"/>
      <c r="H36" s="35"/>
      <c r="I36" s="35"/>
      <c r="K36" s="37" t="s">
        <v>61</v>
      </c>
      <c r="L36" s="37"/>
      <c r="M36" s="37" t="s">
        <v>61</v>
      </c>
      <c r="N36" s="37"/>
      <c r="O36" s="37" t="s">
        <v>61</v>
      </c>
      <c r="P36" s="37"/>
    </row>
    <row r="37" spans="2:16" ht="15.75" x14ac:dyDescent="0.25">
      <c r="B37" s="31" t="s">
        <v>88</v>
      </c>
      <c r="C37" s="32"/>
      <c r="D37" s="38"/>
      <c r="E37" s="38" t="str">
        <f>+IF(SUM(E13:E36)=0,"",SUM(E13:E36))</f>
        <v/>
      </c>
      <c r="F37" s="39"/>
      <c r="G37" s="39"/>
      <c r="H37" s="39"/>
      <c r="I37" s="39"/>
      <c r="K37" s="38"/>
      <c r="L37" s="38">
        <f>+IF(SUM(L13:L36)=0,"",SUM(L13:L36))</f>
        <v>26</v>
      </c>
      <c r="M37" s="38"/>
      <c r="N37" s="38">
        <f>+IF(SUM(N13:N36)=0,"",SUM(N13:N36))</f>
        <v>21</v>
      </c>
      <c r="O37" s="38"/>
      <c r="P37" s="38">
        <f>+IF(SUM(P13:P36)=0,"",SUM(P13:P36))</f>
        <v>18</v>
      </c>
    </row>
    <row r="38" spans="2:16" x14ac:dyDescent="0.25">
      <c r="B38" s="3"/>
      <c r="E38" s="40"/>
      <c r="F38" s="40"/>
      <c r="G38" s="40"/>
      <c r="H38" s="40"/>
      <c r="I38" s="40"/>
    </row>
    <row r="39" spans="2:16" x14ac:dyDescent="0.25">
      <c r="E39" s="40"/>
      <c r="F39" s="40"/>
      <c r="G39" s="40"/>
      <c r="H39" s="40"/>
      <c r="I39" s="40"/>
    </row>
  </sheetData>
  <mergeCells count="9">
    <mergeCell ref="K11:L11"/>
    <mergeCell ref="M11:N11"/>
    <mergeCell ref="O11:P11"/>
    <mergeCell ref="B2:I2"/>
    <mergeCell ref="B11:B12"/>
    <mergeCell ref="C11:C12"/>
    <mergeCell ref="D11:E11"/>
    <mergeCell ref="F11:G11"/>
    <mergeCell ref="H11:I11"/>
  </mergeCells>
  <conditionalFormatting sqref="L36:P36">
    <cfRule type="cellIs" dxfId="56" priority="3" operator="notEqual">
      <formula>E36</formula>
    </cfRule>
  </conditionalFormatting>
  <conditionalFormatting sqref="K36">
    <cfRule type="cellIs" dxfId="55" priority="5" operator="notEqual">
      <formula>D36</formula>
    </cfRule>
  </conditionalFormatting>
  <conditionalFormatting sqref="L34:P34">
    <cfRule type="cellIs" dxfId="54" priority="10" operator="notEqual">
      <formula>E34</formula>
    </cfRule>
  </conditionalFormatting>
  <conditionalFormatting sqref="K34">
    <cfRule type="cellIs" dxfId="53" priority="13" operator="notEqual">
      <formula>D34</formula>
    </cfRule>
  </conditionalFormatting>
  <conditionalFormatting sqref="L32:P32">
    <cfRule type="cellIs" dxfId="52" priority="14" operator="notEqual">
      <formula>E32</formula>
    </cfRule>
  </conditionalFormatting>
  <conditionalFormatting sqref="K32">
    <cfRule type="cellIs" dxfId="51" priority="16" operator="notEqual">
      <formula>D32</formula>
    </cfRule>
  </conditionalFormatting>
  <conditionalFormatting sqref="L30:P30">
    <cfRule type="cellIs" dxfId="50" priority="21" operator="notEqual">
      <formula>E30</formula>
    </cfRule>
  </conditionalFormatting>
  <conditionalFormatting sqref="K30">
    <cfRule type="cellIs" dxfId="49" priority="24" operator="notEqual">
      <formula>D30</formula>
    </cfRule>
  </conditionalFormatting>
  <conditionalFormatting sqref="L28:P28">
    <cfRule type="cellIs" dxfId="48" priority="27" operator="notEqual">
      <formula>E28</formula>
    </cfRule>
  </conditionalFormatting>
  <conditionalFormatting sqref="K28">
    <cfRule type="cellIs" dxfId="47" priority="29" operator="notEqual">
      <formula>D28</formula>
    </cfRule>
  </conditionalFormatting>
  <conditionalFormatting sqref="L26:P26">
    <cfRule type="cellIs" dxfId="46" priority="34" operator="notEqual">
      <formula>E26</formula>
    </cfRule>
  </conditionalFormatting>
  <conditionalFormatting sqref="K26">
    <cfRule type="cellIs" dxfId="45" priority="36" operator="notEqual">
      <formula>D26</formula>
    </cfRule>
  </conditionalFormatting>
  <conditionalFormatting sqref="L24:P24">
    <cfRule type="cellIs" dxfId="44" priority="40" operator="notEqual">
      <formula>E24</formula>
    </cfRule>
  </conditionalFormatting>
  <conditionalFormatting sqref="K24">
    <cfRule type="cellIs" dxfId="43" priority="43" operator="notEqual">
      <formula>D24</formula>
    </cfRule>
  </conditionalFormatting>
  <conditionalFormatting sqref="L22:P22">
    <cfRule type="cellIs" dxfId="42" priority="44" operator="notEqual">
      <formula>E22</formula>
    </cfRule>
  </conditionalFormatting>
  <conditionalFormatting sqref="K22">
    <cfRule type="cellIs" dxfId="41" priority="47" operator="notEqual">
      <formula>D22</formula>
    </cfRule>
  </conditionalFormatting>
  <conditionalFormatting sqref="L20:P20">
    <cfRule type="cellIs" dxfId="40" priority="50" operator="notEqual">
      <formula>E20</formula>
    </cfRule>
  </conditionalFormatting>
  <conditionalFormatting sqref="K20">
    <cfRule type="cellIs" dxfId="39" priority="54" operator="notEqual">
      <formula>D20</formula>
    </cfRule>
  </conditionalFormatting>
  <conditionalFormatting sqref="L18:P18">
    <cfRule type="cellIs" dxfId="38" priority="57" operator="notEqual">
      <formula>E18</formula>
    </cfRule>
  </conditionalFormatting>
  <conditionalFormatting sqref="K18">
    <cfRule type="cellIs" dxfId="37" priority="61" operator="notEqual">
      <formula>D18</formula>
    </cfRule>
  </conditionalFormatting>
  <conditionalFormatting sqref="L16:P16">
    <cfRule type="cellIs" dxfId="36" priority="62" operator="notEqual">
      <formula>E16</formula>
    </cfRule>
  </conditionalFormatting>
  <conditionalFormatting sqref="K16">
    <cfRule type="cellIs" dxfId="35" priority="66" operator="notEqual">
      <formula>D16</formula>
    </cfRule>
  </conditionalFormatting>
  <conditionalFormatting sqref="L35:P35">
    <cfRule type="cellIs" dxfId="34" priority="70" operator="notEqual">
      <formula>E35</formula>
    </cfRule>
  </conditionalFormatting>
  <conditionalFormatting sqref="K35">
    <cfRule type="cellIs" dxfId="33" priority="72" operator="notEqual">
      <formula>D35</formula>
    </cfRule>
  </conditionalFormatting>
  <conditionalFormatting sqref="L33:P33">
    <cfRule type="cellIs" dxfId="32" priority="76" operator="notEqual">
      <formula>E33</formula>
    </cfRule>
  </conditionalFormatting>
  <conditionalFormatting sqref="K33">
    <cfRule type="cellIs" dxfId="31" priority="77" operator="notEqual">
      <formula>D33</formula>
    </cfRule>
  </conditionalFormatting>
  <conditionalFormatting sqref="L31:P31">
    <cfRule type="cellIs" dxfId="30" priority="79" operator="notEqual">
      <formula>E31</formula>
    </cfRule>
  </conditionalFormatting>
  <conditionalFormatting sqref="K31">
    <cfRule type="cellIs" dxfId="29" priority="81" operator="notEqual">
      <formula>D31</formula>
    </cfRule>
  </conditionalFormatting>
  <conditionalFormatting sqref="L29:P29">
    <cfRule type="cellIs" dxfId="28" priority="83" operator="notEqual">
      <formula>E29</formula>
    </cfRule>
  </conditionalFormatting>
  <conditionalFormatting sqref="K29">
    <cfRule type="cellIs" dxfId="27" priority="85" operator="notEqual">
      <formula>D29</formula>
    </cfRule>
  </conditionalFormatting>
  <conditionalFormatting sqref="L27:P27">
    <cfRule type="cellIs" dxfId="26" priority="88" operator="notEqual">
      <formula>E27</formula>
    </cfRule>
  </conditionalFormatting>
  <conditionalFormatting sqref="K27">
    <cfRule type="cellIs" dxfId="25" priority="90" operator="notEqual">
      <formula>D27</formula>
    </cfRule>
  </conditionalFormatting>
  <conditionalFormatting sqref="L25:P25">
    <cfRule type="cellIs" dxfId="24" priority="91" operator="notEqual">
      <formula>E25</formula>
    </cfRule>
  </conditionalFormatting>
  <conditionalFormatting sqref="K25">
    <cfRule type="cellIs" dxfId="23" priority="94" operator="notEqual">
      <formula>D25</formula>
    </cfRule>
  </conditionalFormatting>
  <conditionalFormatting sqref="L23:P23">
    <cfRule type="cellIs" dxfId="22" priority="96" operator="notEqual">
      <formula>E23</formula>
    </cfRule>
  </conditionalFormatting>
  <conditionalFormatting sqref="K23">
    <cfRule type="cellIs" dxfId="21" priority="98" operator="notEqual">
      <formula>D23</formula>
    </cfRule>
  </conditionalFormatting>
  <conditionalFormatting sqref="L21:P21">
    <cfRule type="cellIs" dxfId="20" priority="99" operator="notEqual">
      <formula>E21</formula>
    </cfRule>
  </conditionalFormatting>
  <conditionalFormatting sqref="K21">
    <cfRule type="cellIs" dxfId="19" priority="101" operator="notEqual">
      <formula>D21</formula>
    </cfRule>
  </conditionalFormatting>
  <conditionalFormatting sqref="L19:P19">
    <cfRule type="cellIs" dxfId="18" priority="105" operator="notEqual">
      <formula>E19</formula>
    </cfRule>
  </conditionalFormatting>
  <conditionalFormatting sqref="K19">
    <cfRule type="cellIs" dxfId="17" priority="107" operator="notEqual">
      <formula>D19</formula>
    </cfRule>
  </conditionalFormatting>
  <conditionalFormatting sqref="L17:P17">
    <cfRule type="cellIs" dxfId="16" priority="109" operator="notEqual">
      <formula>E17</formula>
    </cfRule>
  </conditionalFormatting>
  <conditionalFormatting sqref="K17">
    <cfRule type="cellIs" dxfId="15" priority="112" operator="notEqual">
      <formula>D17</formula>
    </cfRule>
  </conditionalFormatting>
  <conditionalFormatting sqref="L15:P15">
    <cfRule type="cellIs" dxfId="14" priority="115" operator="notEqual">
      <formula>E15</formula>
    </cfRule>
  </conditionalFormatting>
  <conditionalFormatting sqref="K15">
    <cfRule type="cellIs" dxfId="13" priority="117" operator="notEqual">
      <formula>D15</formula>
    </cfRule>
  </conditionalFormatting>
  <conditionalFormatting sqref="L14:P14">
    <cfRule type="cellIs" dxfId="12" priority="119" operator="notEqual">
      <formula>E14</formula>
    </cfRule>
  </conditionalFormatting>
  <conditionalFormatting sqref="K14">
    <cfRule type="cellIs" dxfId="11" priority="120" operator="notEqual">
      <formula>D14</formula>
    </cfRule>
  </conditionalFormatting>
  <conditionalFormatting sqref="L13:P13">
    <cfRule type="cellIs" dxfId="10" priority="123" operator="notEqual">
      <formula>E13</formula>
    </cfRule>
  </conditionalFormatting>
  <conditionalFormatting sqref="K13">
    <cfRule type="cellIs" dxfId="9" priority="125" operator="notEqual">
      <formula>D13</formula>
    </cfRule>
  </conditionalFormatting>
  <conditionalFormatting sqref="F7">
    <cfRule type="expression" dxfId="8" priority="136">
      <formula>F7=""</formula>
    </cfRule>
  </conditionalFormatting>
  <conditionalFormatting sqref="B7">
    <cfRule type="expression" dxfId="7" priority="138">
      <formula>B7=""</formula>
    </cfRule>
  </conditionalFormatting>
  <conditionalFormatting sqref="C7">
    <cfRule type="expression" dxfId="6" priority="140">
      <formula>C7=""</formula>
    </cfRule>
  </conditionalFormatting>
  <conditionalFormatting sqref="E7">
    <cfRule type="expression" dxfId="5" priority="143">
      <formula>E7=""</formula>
    </cfRule>
  </conditionalFormatting>
  <conditionalFormatting sqref="D7">
    <cfRule type="expression" dxfId="4" priority="145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169" scale="88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TAPA</vt:lpstr>
      <vt:lpstr>Operador L2</vt:lpstr>
      <vt:lpstr>4-I</vt:lpstr>
      <vt:lpstr>4-R</vt:lpstr>
      <vt:lpstr>'4-I'!Área_de_impresión</vt:lpstr>
      <vt:lpstr>'4-R'!Área_de_impresión</vt:lpstr>
      <vt:lpstr>'Operador L2'!Área_de_impresión</vt:lpstr>
      <vt:lpstr>'Operador L2'!Títulos_a_imprimir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Andrés Barahona Faúndez</dc:creator>
  <cp:lastModifiedBy>Javier Alexis Olivares Marcel</cp:lastModifiedBy>
  <cp:lastPrinted>2017-10-05T13:18:33Z</cp:lastPrinted>
  <dcterms:created xsi:type="dcterms:W3CDTF">2016-05-11T14:05:29Z</dcterms:created>
  <dcterms:modified xsi:type="dcterms:W3CDTF">2019-01-31T15:27:50Z</dcterms:modified>
</cp:coreProperties>
</file>